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Surplus Stock" sheetId="1" r:id="rId1"/>
  </sheets>
  <externalReferences>
    <externalReference r:id="rId2"/>
  </externalReferences>
  <definedNames>
    <definedName name="_xlnm._FilterDatabase" localSheetId="0" hidden="1">'Surplus Stock'!$A$2:$F$56</definedName>
    <definedName name="Delivery_Code">[1]Variables!$B$115:$B$156</definedName>
    <definedName name="_xlnm.Print_Area" localSheetId="0">'Surplus Stock'!$A$2:$E$2</definedName>
    <definedName name="_xlnm.Print_Titles" localSheetId="0">'Surplus Stock'!#REF!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1" i="1" l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E112" i="1"/>
  <c r="G112" i="1" l="1"/>
  <c r="R33" i="1"/>
  <c r="U33" i="1" s="1"/>
  <c r="P33" i="1"/>
  <c r="R43" i="1"/>
  <c r="U43" i="1" s="1"/>
  <c r="P43" i="1"/>
  <c r="R41" i="1"/>
  <c r="U41" i="1" s="1"/>
  <c r="P41" i="1"/>
  <c r="R30" i="1"/>
  <c r="S30" i="1" s="1"/>
  <c r="P30" i="1"/>
  <c r="R60" i="1"/>
  <c r="U60" i="1" s="1"/>
  <c r="P60" i="1"/>
  <c r="R59" i="1"/>
  <c r="U59" i="1" s="1"/>
  <c r="P59" i="1"/>
  <c r="R58" i="1"/>
  <c r="T58" i="1" s="1"/>
  <c r="P58" i="1"/>
  <c r="R57" i="1"/>
  <c r="T57" i="1" s="1"/>
  <c r="P57" i="1"/>
  <c r="S28" i="1"/>
  <c r="S27" i="1"/>
  <c r="S26" i="1"/>
  <c r="S25" i="1"/>
  <c r="S24" i="1"/>
  <c r="S23" i="1"/>
  <c r="S22" i="1"/>
  <c r="S21" i="1"/>
  <c r="S20" i="1"/>
  <c r="S19" i="1"/>
  <c r="S17" i="1"/>
  <c r="U17" i="1"/>
  <c r="T17" i="1"/>
  <c r="P17" i="1"/>
  <c r="U18" i="1"/>
  <c r="T18" i="1"/>
  <c r="S18" i="1"/>
  <c r="P18" i="1"/>
  <c r="R32" i="1"/>
  <c r="U32" i="1" s="1"/>
  <c r="P32" i="1"/>
  <c r="R42" i="1"/>
  <c r="U42" i="1" s="1"/>
  <c r="P42" i="1"/>
  <c r="R29" i="1"/>
  <c r="T29" i="1" s="1"/>
  <c r="P29" i="1"/>
  <c r="R34" i="1"/>
  <c r="U34" i="1" s="1"/>
  <c r="P34" i="1"/>
  <c r="R38" i="1"/>
  <c r="T38" i="1" s="1"/>
  <c r="P38" i="1"/>
  <c r="R31" i="1"/>
  <c r="T31" i="1" s="1"/>
  <c r="P31" i="1"/>
  <c r="R54" i="1"/>
  <c r="U54" i="1" s="1"/>
  <c r="P54" i="1"/>
  <c r="R53" i="1"/>
  <c r="T53" i="1" s="1"/>
  <c r="P53" i="1"/>
  <c r="R52" i="1"/>
  <c r="S52" i="1" s="1"/>
  <c r="P52" i="1"/>
  <c r="R50" i="1"/>
  <c r="T50" i="1" s="1"/>
  <c r="P50" i="1"/>
  <c r="R49" i="1"/>
  <c r="U49" i="1" s="1"/>
  <c r="P49" i="1"/>
  <c r="R48" i="1"/>
  <c r="U48" i="1" s="1"/>
  <c r="P48" i="1"/>
  <c r="R46" i="1"/>
  <c r="U46" i="1" s="1"/>
  <c r="P46" i="1"/>
  <c r="R45" i="1"/>
  <c r="T45" i="1" s="1"/>
  <c r="P45" i="1"/>
  <c r="R44" i="1"/>
  <c r="S44" i="1" s="1"/>
  <c r="P44" i="1"/>
  <c r="R39" i="1"/>
  <c r="T39" i="1" s="1"/>
  <c r="P39" i="1"/>
  <c r="R56" i="1"/>
  <c r="T56" i="1" s="1"/>
  <c r="P56" i="1"/>
  <c r="R55" i="1"/>
  <c r="T55" i="1" s="1"/>
  <c r="P55" i="1"/>
  <c r="R51" i="1"/>
  <c r="S51" i="1" s="1"/>
  <c r="P51" i="1"/>
  <c r="R47" i="1"/>
  <c r="T47" i="1" s="1"/>
  <c r="P47" i="1"/>
  <c r="R40" i="1"/>
  <c r="U40" i="1" s="1"/>
  <c r="P40" i="1"/>
  <c r="R37" i="1"/>
  <c r="T37" i="1" s="1"/>
  <c r="P37" i="1"/>
  <c r="R36" i="1"/>
  <c r="T36" i="1" s="1"/>
  <c r="P36" i="1"/>
  <c r="R35" i="1"/>
  <c r="U35" i="1" s="1"/>
  <c r="P35" i="1"/>
  <c r="T54" i="1"/>
  <c r="T34" i="1" l="1"/>
  <c r="U38" i="1"/>
  <c r="T33" i="1"/>
  <c r="T46" i="1"/>
  <c r="U52" i="1"/>
  <c r="S41" i="1"/>
  <c r="U56" i="1"/>
  <c r="S43" i="1"/>
  <c r="T52" i="1"/>
  <c r="S42" i="1"/>
  <c r="T42" i="1"/>
  <c r="T60" i="1"/>
  <c r="S56" i="1"/>
  <c r="S60" i="1"/>
  <c r="S34" i="1"/>
  <c r="U30" i="1"/>
  <c r="U37" i="1"/>
  <c r="U31" i="1"/>
  <c r="S31" i="1"/>
  <c r="T43" i="1"/>
  <c r="U45" i="1"/>
  <c r="U47" i="1"/>
  <c r="U50" i="1"/>
  <c r="T49" i="1"/>
  <c r="U36" i="1"/>
  <c r="T44" i="1"/>
  <c r="S49" i="1"/>
  <c r="U29" i="1"/>
  <c r="S29" i="1"/>
  <c r="S54" i="1"/>
  <c r="S46" i="1"/>
  <c r="T51" i="1"/>
  <c r="U44" i="1"/>
  <c r="S36" i="1"/>
  <c r="U51" i="1"/>
  <c r="T48" i="1"/>
  <c r="S45" i="1"/>
  <c r="S48" i="1"/>
  <c r="T32" i="1"/>
  <c r="S38" i="1"/>
  <c r="U58" i="1"/>
  <c r="U55" i="1"/>
  <c r="S58" i="1"/>
  <c r="U53" i="1"/>
  <c r="S32" i="1"/>
  <c r="S37" i="1"/>
  <c r="T30" i="1"/>
  <c r="S47" i="1"/>
  <c r="S50" i="1"/>
  <c r="S40" i="1"/>
  <c r="S55" i="1"/>
  <c r="T40" i="1"/>
  <c r="S59" i="1"/>
  <c r="T59" i="1"/>
  <c r="T35" i="1"/>
  <c r="U57" i="1"/>
  <c r="T41" i="1"/>
  <c r="S53" i="1"/>
  <c r="S33" i="1"/>
  <c r="U39" i="1"/>
  <c r="S35" i="1"/>
  <c r="S39" i="1"/>
  <c r="S57" i="1"/>
</calcChain>
</file>

<file path=xl/sharedStrings.xml><?xml version="1.0" encoding="utf-8"?>
<sst xmlns="http://schemas.openxmlformats.org/spreadsheetml/2006/main" count="478" uniqueCount="219">
  <si>
    <t>Stock on Hand</t>
  </si>
  <si>
    <t>Item</t>
  </si>
  <si>
    <t>Model</t>
  </si>
  <si>
    <t>Size</t>
  </si>
  <si>
    <t>Funk the Dog Bandana</t>
  </si>
  <si>
    <t>Funk the Dog Bowtie</t>
  </si>
  <si>
    <t>Funk the Dog Harness</t>
  </si>
  <si>
    <t>Funk the Dog Lead</t>
  </si>
  <si>
    <t>Funk the Dog BowTie</t>
  </si>
  <si>
    <t>Blue Camo</t>
  </si>
  <si>
    <t>Medium</t>
  </si>
  <si>
    <t>Large</t>
  </si>
  <si>
    <t>Small: Neck: 33-39cm / Chest: 42-59cm</t>
  </si>
  <si>
    <t>Small</t>
  </si>
  <si>
    <t>Medium: Neck: 36-42cm / Chest: 43 -59cm</t>
  </si>
  <si>
    <t>GoldBlack Leopard</t>
  </si>
  <si>
    <t>Large: Neck: 36-42cm / Chest: 50-74cm</t>
  </si>
  <si>
    <t>Leopard Green &amp; Gold</t>
  </si>
  <si>
    <t>Cow Print</t>
  </si>
  <si>
    <t>Paint Splodge Grey</t>
  </si>
  <si>
    <t>Night Sky</t>
  </si>
  <si>
    <t>FTD-Lead-GldBlkLeop-S</t>
  </si>
  <si>
    <t>Mustard Panda</t>
  </si>
  <si>
    <t>FTD-Bowtie-GldBlkLeop-M</t>
  </si>
  <si>
    <t>FTD-Bowtie-PaintGrey-S</t>
  </si>
  <si>
    <t>FTD-Bowtie-GldBlkLeop-S</t>
  </si>
  <si>
    <t>Black &amp; White Footballs</t>
  </si>
  <si>
    <t>Llama Llama Llama</t>
  </si>
  <si>
    <t>Pink Leopard</t>
  </si>
  <si>
    <t>FTD-Bowtie-LprdGrnGld-M</t>
  </si>
  <si>
    <t>FTD-BowT-BWFtbl-M</t>
  </si>
  <si>
    <t>FTD-Bandana-LprdGrnGld-M</t>
  </si>
  <si>
    <t>Pink Camo</t>
  </si>
  <si>
    <t>FTD-BowT-PnkLprd-M</t>
  </si>
  <si>
    <t>FTD-BowT-MustPand-M</t>
  </si>
  <si>
    <t>FTD-Band-MustPand-M</t>
  </si>
  <si>
    <t>FTD-Band-PnkLprd-M</t>
  </si>
  <si>
    <t>FTD-BowT-CowPrnt-M</t>
  </si>
  <si>
    <t>FTD-Band-MustPand-S</t>
  </si>
  <si>
    <t>FTD-Band-PnkLprd-S</t>
  </si>
  <si>
    <t>FTD-Band-CowPrnt-M</t>
  </si>
  <si>
    <t>FTD-Band-PnkLprd-L</t>
  </si>
  <si>
    <t>FTD-Band-MustPand-L</t>
  </si>
  <si>
    <t>FTD-Band-CowPrnt-S</t>
  </si>
  <si>
    <t>FTD-Band-CowPrnt-L</t>
  </si>
  <si>
    <t>FTD-Bandana-LprdGrnGld-S</t>
  </si>
  <si>
    <t>FTD-Bandana-LprdGrnGld-L</t>
  </si>
  <si>
    <t>FTD-Bandana-PaintGrey-M</t>
  </si>
  <si>
    <t>FTD-Bandana-Llama-M</t>
  </si>
  <si>
    <t>FTD-Bowtie-Llama-M</t>
  </si>
  <si>
    <t>FTD-Bowtie-SunMoon-M</t>
  </si>
  <si>
    <t>FTD-Bowtie-PaintGrey-M</t>
  </si>
  <si>
    <t>FTD-Harness-PnkCamo-M</t>
  </si>
  <si>
    <t>FTD-Harness-PnkCamo-S</t>
  </si>
  <si>
    <t>FTD-Harness-PnkCamo-L</t>
  </si>
  <si>
    <t>FTD-Harness-BlueCamo-S</t>
  </si>
  <si>
    <t>FTD-Harness-BlueCamo-L</t>
  </si>
  <si>
    <t>FTD-Harness-BlueCamo-M</t>
  </si>
  <si>
    <t>CDU-GoldBlack Leopard / Paint Grey / Night Sky</t>
  </si>
  <si>
    <t>FTD-BowtieCDU-S</t>
  </si>
  <si>
    <t>FTD-BowtieCDU-L</t>
  </si>
  <si>
    <t>FTD-LeadCDU-S</t>
  </si>
  <si>
    <t>FTD-BowtieCDU-M</t>
  </si>
  <si>
    <t xml:space="preserve">Style </t>
  </si>
  <si>
    <t>Units Per Case</t>
  </si>
  <si>
    <t>Gross Weight Kg Incl. Packaging</t>
  </si>
  <si>
    <t>Case Length
cm</t>
  </si>
  <si>
    <t>Case Width
cm</t>
  </si>
  <si>
    <t>Case Depth (Height)
cm</t>
  </si>
  <si>
    <t>CBM</t>
  </si>
  <si>
    <t>Cases Per Pallet Layer</t>
  </si>
  <si>
    <t>Layers Per</t>
  </si>
  <si>
    <t>Pallet Height</t>
  </si>
  <si>
    <t>Pallet Gross Kg</t>
  </si>
  <si>
    <t>Standard Case Dimensions</t>
  </si>
  <si>
    <t>Pallet Information</t>
  </si>
  <si>
    <t>Units Per Pallet</t>
  </si>
  <si>
    <t>1 case</t>
  </si>
  <si>
    <t>1 pallet</t>
  </si>
  <si>
    <t>Content Summary</t>
  </si>
  <si>
    <t>1-2 pallet layers</t>
  </si>
  <si>
    <t>3 pallets</t>
  </si>
  <si>
    <t>5 pallets</t>
  </si>
  <si>
    <t>4-5 pallets</t>
  </si>
  <si>
    <t>Pallets</t>
  </si>
  <si>
    <t>St Georges Heart, Blue</t>
  </si>
  <si>
    <t>FTD-Band-StGHrt-S</t>
  </si>
  <si>
    <t>FTD-Band-StGHrt-M</t>
  </si>
  <si>
    <t>FTD-Band-StGHrt-L</t>
  </si>
  <si>
    <t>FTD-BowT-StGHrt-M</t>
  </si>
  <si>
    <t>FTD-Bowtie-SunMoon-S</t>
  </si>
  <si>
    <t>FTD-Bowtie-SunMoon-L</t>
  </si>
  <si>
    <t>FTD-Bowtie-PaintGrey-L</t>
  </si>
  <si>
    <t>FTD-Bowtie-GldBlkLeop-L</t>
  </si>
  <si>
    <t>Images</t>
  </si>
  <si>
    <t>1-2 cartons</t>
  </si>
  <si>
    <t>2-3 cartons</t>
  </si>
  <si>
    <t>3 cartons</t>
  </si>
  <si>
    <t>3-4 cartons</t>
  </si>
  <si>
    <t>63 cartons</t>
  </si>
  <si>
    <t>11 cartons</t>
  </si>
  <si>
    <t>61 cartons</t>
  </si>
  <si>
    <t>71-72 cartons</t>
  </si>
  <si>
    <t>99 cartons</t>
  </si>
  <si>
    <t>2 cartons</t>
  </si>
  <si>
    <t>4 cartons</t>
  </si>
  <si>
    <t>5 cartons</t>
  </si>
  <si>
    <t>Long Paws Trekker DUO</t>
  </si>
  <si>
    <t>Citrus Army Camo - Orange</t>
  </si>
  <si>
    <t>500ml</t>
  </si>
  <si>
    <t>LP-TrekDuoCamo</t>
  </si>
  <si>
    <t>Lunar Dog Bowl</t>
  </si>
  <si>
    <t>Black</t>
  </si>
  <si>
    <t>LP-LDB4Cup-Blk</t>
  </si>
  <si>
    <t>White</t>
  </si>
  <si>
    <t>LP-LDB4Cup-Wh</t>
  </si>
  <si>
    <t>Urban Trek Webbing Leash</t>
  </si>
  <si>
    <t>UT-WebLeash-Blk-S</t>
  </si>
  <si>
    <t>UT-WebLeash-Blk-L</t>
  </si>
  <si>
    <t>Red</t>
  </si>
  <si>
    <t>UT-WebLeash-Red-S</t>
  </si>
  <si>
    <t>UT-WebLeash-Red-L</t>
  </si>
  <si>
    <t>Neon Yellow</t>
  </si>
  <si>
    <t>UT-WebLeash-NeonY-S</t>
  </si>
  <si>
    <t>UT-WebLeash-NeonY-L</t>
  </si>
  <si>
    <t>Urban Trek Collar</t>
  </si>
  <si>
    <t>Extra Small</t>
  </si>
  <si>
    <t>UT-Collar-Blk-XS</t>
  </si>
  <si>
    <t>UT-Collar-Blk-S</t>
  </si>
  <si>
    <t>UT-Collar-Blk-M</t>
  </si>
  <si>
    <t>UT-Collar-Blk-L</t>
  </si>
  <si>
    <t>UT-Collar-Red-XS</t>
  </si>
  <si>
    <t>UT-Collar-Red-S</t>
  </si>
  <si>
    <t>UT-Collar-Red-M</t>
  </si>
  <si>
    <t>UT-Collar-Red-L</t>
  </si>
  <si>
    <t>Dog Bandana - Charcoal Geo (25x25cm)</t>
  </si>
  <si>
    <t>Charcoal Geo</t>
  </si>
  <si>
    <t>Dog (25x25cm) (manufactured 50x25)</t>
  </si>
  <si>
    <t>SBD-CharGeo</t>
  </si>
  <si>
    <t>Dog Bandana - Blue Geo (25x25cm)</t>
  </si>
  <si>
    <t>Blue Geo</t>
  </si>
  <si>
    <t>SBD-BlueGeo</t>
  </si>
  <si>
    <t>Dog Bandana - Purple Geo (25x25cm)</t>
  </si>
  <si>
    <t>Purple Geo</t>
  </si>
  <si>
    <t>SBD-PrplGeo</t>
  </si>
  <si>
    <t>Dog Bandana - Citrus Army Camo (25x25cm)</t>
  </si>
  <si>
    <t>Citrus Army Camo</t>
  </si>
  <si>
    <t>SBD-ArCtCamo</t>
  </si>
  <si>
    <t>Dog Bandana - Desert Camo (25x25cm)</t>
  </si>
  <si>
    <t>Desert Camo</t>
  </si>
  <si>
    <t>SBD-DsrtCamo</t>
  </si>
  <si>
    <t>Dog Bandana - Purple Camo (25x25cm)</t>
  </si>
  <si>
    <t>Purple Camo</t>
  </si>
  <si>
    <t>SBD-PrplCamo</t>
  </si>
  <si>
    <t>Dog Water Bottle</t>
  </si>
  <si>
    <t>250ml</t>
  </si>
  <si>
    <t>SF6035-2 BLACK</t>
  </si>
  <si>
    <t>Paws</t>
  </si>
  <si>
    <t>SF6035-2 PAWS</t>
  </si>
  <si>
    <t>Silver</t>
  </si>
  <si>
    <t>SF6035-2 SILVER</t>
  </si>
  <si>
    <t>SF6035-5 PAWS</t>
  </si>
  <si>
    <t>SF6035-5 CAO.CAMO</t>
  </si>
  <si>
    <t>750ml</t>
  </si>
  <si>
    <t>SF6035 PAWS</t>
  </si>
  <si>
    <t>SF6035 SILVER</t>
  </si>
  <si>
    <t>LPTrekker500-Camo</t>
  </si>
  <si>
    <t>Combined batch - Paws, Navy Friend</t>
  </si>
  <si>
    <t>SF6035 PAWS / SF6035 N.FRIEND</t>
  </si>
  <si>
    <t>Long Paws Trekker Bottle (for humans)</t>
  </si>
  <si>
    <t>Comfort Collar</t>
  </si>
  <si>
    <t>Light Blue</t>
  </si>
  <si>
    <t>Collar-LBl-S</t>
  </si>
  <si>
    <t>Pink</t>
  </si>
  <si>
    <t>Collar-Pnk-S</t>
  </si>
  <si>
    <t>Collar-Pnk-M</t>
  </si>
  <si>
    <t>Collar-Pnk-L</t>
  </si>
  <si>
    <t>Green</t>
  </si>
  <si>
    <t>Collar-Grn-XS</t>
  </si>
  <si>
    <t>Comfort Harness</t>
  </si>
  <si>
    <t>Harness-LBl-XS</t>
  </si>
  <si>
    <t>Harness-LBl-M</t>
  </si>
  <si>
    <t>Harness-LBl-L</t>
  </si>
  <si>
    <t>Harness-Pnk-L</t>
  </si>
  <si>
    <t>Comfort Poo Bag Pouch</t>
  </si>
  <si>
    <t>Black / Orange</t>
  </si>
  <si>
    <t>CC-PooBagPouch-BlkOr</t>
  </si>
  <si>
    <t>Comfort Rope Leash (MK 1, Locking Hook)</t>
  </si>
  <si>
    <t>75cm / 30in</t>
  </si>
  <si>
    <t>Leash-BlkOr-75</t>
  </si>
  <si>
    <t>Orange</t>
  </si>
  <si>
    <t>Leash-Or-75</t>
  </si>
  <si>
    <t>Leash-Grn-75</t>
  </si>
  <si>
    <t>All Black</t>
  </si>
  <si>
    <t>Leash-BlkBlk-75</t>
  </si>
  <si>
    <t>Navy (Dark) Blue</t>
  </si>
  <si>
    <t>CC-Leash-Blue-75</t>
  </si>
  <si>
    <t>Purple</t>
  </si>
  <si>
    <t>CC-Leash-Prpl-75</t>
  </si>
  <si>
    <t>Rope Slip Leash</t>
  </si>
  <si>
    <t>180cm / 72in</t>
  </si>
  <si>
    <t>CC-SlipLeash-BlkOr-180</t>
  </si>
  <si>
    <t>CC-SlipLeash-Or-180</t>
  </si>
  <si>
    <t>Comfort Rope Leash (MK2, Trigger Hook)</t>
  </si>
  <si>
    <t>Black/Orange</t>
  </si>
  <si>
    <t>80cm / 32in</t>
  </si>
  <si>
    <t>CC-Leash2-BlkOr-80</t>
  </si>
  <si>
    <t>CC-Leash2-Or-80</t>
  </si>
  <si>
    <t>120cm / 48in</t>
  </si>
  <si>
    <t>CC-Leash2-BlkOr-120</t>
  </si>
  <si>
    <t>CC-Leash2-Or-120</t>
  </si>
  <si>
    <t>CC-Leash2-BlkBlk-120</t>
  </si>
  <si>
    <t>Traffic Lead (MK 3, Screw Lock)</t>
  </si>
  <si>
    <t>30cm / 12in</t>
  </si>
  <si>
    <t>TrafLead3-Blk</t>
  </si>
  <si>
    <t>CDU Stock -GoldBlack Leopard / Paint Grey / Night Sky</t>
  </si>
  <si>
    <t>FTD-Lead</t>
  </si>
  <si>
    <t>Line RRP</t>
  </si>
  <si>
    <t>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</si>
</sst>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_-[$£-809]* #,##0.00_-;\-[$£-809]* #,##0.00_-;_-[$£-809]* &quot;-&quot;??_-;_-@_-"/>
    <numFmt numFmtId="166" formatCode="#;[Red]##0;[Red]\-#,##0"/>
  </numFmts>
  <fonts count="1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8"/>
      <name val="Calibri"/>
      <family val="2"/>
      <scheme val="minor"/>
    </font>
    <font>
      <sz val="28"/>
      <name val="Calibri"/>
      <family val="2"/>
      <scheme val="minor"/>
    </font>
    <font>
      <sz val="26"/>
      <color theme="1"/>
      <name val="Calibri"/>
      <family val="2"/>
      <scheme val="minor"/>
    </font>
    <font>
      <sz val="26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sz val="24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6">
    <xf numFmtId="0" fontId="0" fillId="0" borderId="0" xfId="0"/>
    <xf numFmtId="0" fontId="0" fillId="0" borderId="0" xfId="0" applyAlignment="1">
      <alignment vertical="top"/>
    </xf>
    <xf numFmtId="0" fontId="2" fillId="0" borderId="1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top"/>
    </xf>
    <xf numFmtId="166" fontId="3" fillId="0" borderId="2" xfId="0" applyNumberFormat="1" applyFont="1" applyBorder="1" applyAlignment="1">
      <alignment horizontal="left" vertical="top"/>
    </xf>
    <xf numFmtId="165" fontId="4" fillId="0" borderId="0" xfId="0" applyNumberFormat="1" applyFont="1" applyAlignment="1">
      <alignment vertical="top"/>
    </xf>
    <xf numFmtId="0" fontId="6" fillId="0" borderId="0" xfId="0" applyFont="1" applyAlignment="1">
      <alignment vertical="top"/>
    </xf>
    <xf numFmtId="0" fontId="2" fillId="0" borderId="1" xfId="0" applyFont="1" applyBorder="1" applyAlignment="1">
      <alignment horizontal="left" vertical="center"/>
    </xf>
    <xf numFmtId="165" fontId="5" fillId="0" borderId="2" xfId="1" applyNumberFormat="1" applyFont="1" applyFill="1" applyBorder="1" applyAlignment="1">
      <alignment horizontal="left" vertical="top"/>
    </xf>
    <xf numFmtId="0" fontId="0" fillId="0" borderId="0" xfId="0" applyAlignment="1">
      <alignment vertical="top" wrapText="1"/>
    </xf>
    <xf numFmtId="0" fontId="7" fillId="2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10" fillId="0" borderId="0" xfId="0" applyFont="1" applyAlignment="1">
      <alignment vertical="top"/>
    </xf>
    <xf numFmtId="0" fontId="10" fillId="0" borderId="0" xfId="0" applyFont="1" applyAlignment="1">
      <alignment vertical="top" wrapText="1"/>
    </xf>
    <xf numFmtId="0" fontId="11" fillId="0" borderId="0" xfId="0" applyFont="1" applyAlignment="1">
      <alignment vertical="top"/>
    </xf>
    <xf numFmtId="0" fontId="12" fillId="0" borderId="0" xfId="0" applyFont="1" applyAlignment="1">
      <alignment vertical="top"/>
    </xf>
    <xf numFmtId="0" fontId="0" fillId="0" borderId="0" xfId="0" applyAlignment="1">
      <alignment horizontal="left" vertical="top"/>
    </xf>
    <xf numFmtId="0" fontId="6" fillId="0" borderId="0" xfId="0" applyFont="1" applyAlignment="1">
      <alignment horizontal="left" vertical="top"/>
    </xf>
    <xf numFmtId="0" fontId="9" fillId="0" borderId="0" xfId="0" applyFont="1" applyAlignment="1">
      <alignment horizontal="left" vertical="top"/>
    </xf>
    <xf numFmtId="165" fontId="5" fillId="0" borderId="0" xfId="1" applyNumberFormat="1" applyFont="1" applyFill="1" applyBorder="1" applyAlignment="1">
      <alignment horizontal="left" vertical="top"/>
    </xf>
    <xf numFmtId="165" fontId="6" fillId="0" borderId="0" xfId="0" applyNumberFormat="1" applyFont="1" applyAlignment="1">
      <alignment vertical="top" wrapText="1"/>
    </xf>
    <xf numFmtId="165" fontId="3" fillId="0" borderId="2" xfId="0" applyNumberFormat="1" applyFont="1" applyBorder="1" applyAlignment="1">
      <alignment horizontal="left" vertical="top"/>
    </xf>
    <xf numFmtId="0" fontId="3" fillId="0" borderId="2" xfId="0" applyFont="1" applyBorder="1" applyAlignment="1">
      <alignment horizontal="left" vertical="top" wrapText="1"/>
    </xf>
    <xf numFmtId="166" fontId="0" fillId="0" borderId="0" xfId="0" applyNumberFormat="1" applyAlignment="1">
      <alignment vertical="top"/>
    </xf>
  </cellXfs>
  <cellStyles count="3">
    <cellStyle name="Comma" xfId="1" builtinId="3"/>
    <cellStyle name="Normal" xfId="0" builtinId="0"/>
    <cellStyle name="Percent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933451</xdr:colOff>
      <xdr:row>76</xdr:row>
      <xdr:rowOff>1409701</xdr:rowOff>
    </xdr:from>
    <xdr:to>
      <xdr:col>7</xdr:col>
      <xdr:colOff>2686050</xdr:colOff>
      <xdr:row>78</xdr:row>
      <xdr:rowOff>190499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95C5FDE8-77B4-9D6F-0308-475DB9332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73551" y="95573851"/>
          <a:ext cx="1752599" cy="1752599"/>
        </a:xfrm>
        <a:prstGeom prst="rect">
          <a:avLst/>
        </a:prstGeom>
      </xdr:spPr>
    </xdr:pic>
    <xdr:clientData/>
  </xdr:twoCellAnchor>
  <xdr:twoCellAnchor editAs="oneCell">
    <xdr:from>
      <xdr:col>7</xdr:col>
      <xdr:colOff>609600</xdr:colOff>
      <xdr:row>56</xdr:row>
      <xdr:rowOff>152400</xdr:rowOff>
    </xdr:from>
    <xdr:to>
      <xdr:col>7</xdr:col>
      <xdr:colOff>2092139</xdr:colOff>
      <xdr:row>58</xdr:row>
      <xdr:rowOff>398557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AB5FC049-E34E-4562-813A-F9213355E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74100" y="58235850"/>
          <a:ext cx="1482539" cy="1503457"/>
        </a:xfrm>
        <a:prstGeom prst="rect">
          <a:avLst/>
        </a:prstGeom>
      </xdr:spPr>
    </xdr:pic>
    <xdr:clientData/>
  </xdr:twoCellAnchor>
  <xdr:twoCellAnchor editAs="oneCell">
    <xdr:from>
      <xdr:col>7</xdr:col>
      <xdr:colOff>2273672</xdr:colOff>
      <xdr:row>56</xdr:row>
      <xdr:rowOff>153352</xdr:rowOff>
    </xdr:from>
    <xdr:to>
      <xdr:col>7</xdr:col>
      <xdr:colOff>3572363</xdr:colOff>
      <xdr:row>58</xdr:row>
      <xdr:rowOff>194743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0418442D-8898-46A8-834C-EFE9F2B79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38172" y="58236802"/>
          <a:ext cx="1298691" cy="1298691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381000</xdr:colOff>
      <xdr:row>51</xdr:row>
      <xdr:rowOff>19050</xdr:rowOff>
    </xdr:from>
    <xdr:to>
      <xdr:col>7</xdr:col>
      <xdr:colOff>1650047</xdr:colOff>
      <xdr:row>53</xdr:row>
      <xdr:rowOff>30797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6BE4C63F-F0FD-4014-B664-3A559CFE4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45500" y="40500300"/>
          <a:ext cx="1269047" cy="1269047"/>
        </a:xfrm>
        <a:prstGeom prst="rect">
          <a:avLst/>
        </a:prstGeom>
      </xdr:spPr>
    </xdr:pic>
    <xdr:clientData/>
  </xdr:twoCellAnchor>
  <xdr:twoCellAnchor editAs="oneCell">
    <xdr:from>
      <xdr:col>7</xdr:col>
      <xdr:colOff>2419348</xdr:colOff>
      <xdr:row>51</xdr:row>
      <xdr:rowOff>15360</xdr:rowOff>
    </xdr:from>
    <xdr:to>
      <xdr:col>7</xdr:col>
      <xdr:colOff>3867150</xdr:colOff>
      <xdr:row>53</xdr:row>
      <xdr:rowOff>518948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9BB945A6-6D58-4C0C-9EE5-C72478DE7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59448" y="47945160"/>
          <a:ext cx="1447802" cy="1760888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47</xdr:row>
      <xdr:rowOff>152400</xdr:rowOff>
    </xdr:from>
    <xdr:to>
      <xdr:col>7</xdr:col>
      <xdr:colOff>1704208</xdr:colOff>
      <xdr:row>49</xdr:row>
      <xdr:rowOff>313557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48653C52-DED3-47AA-9F90-7E0ABA397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50250" y="38119050"/>
          <a:ext cx="1418458" cy="1418458"/>
        </a:xfrm>
        <a:prstGeom prst="rect">
          <a:avLst/>
        </a:prstGeom>
      </xdr:spPr>
    </xdr:pic>
    <xdr:clientData/>
  </xdr:twoCellAnchor>
  <xdr:twoCellAnchor editAs="oneCell">
    <xdr:from>
      <xdr:col>7</xdr:col>
      <xdr:colOff>1801534</xdr:colOff>
      <xdr:row>46</xdr:row>
      <xdr:rowOff>1161302</xdr:rowOff>
    </xdr:from>
    <xdr:to>
      <xdr:col>7</xdr:col>
      <xdr:colOff>3638550</xdr:colOff>
      <xdr:row>49</xdr:row>
      <xdr:rowOff>546444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381E6339-06E4-42B4-B1ED-9DAF48E9D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41634" y="44842952"/>
          <a:ext cx="1837016" cy="1823543"/>
        </a:xfrm>
        <a:prstGeom prst="rect">
          <a:avLst/>
        </a:prstGeom>
      </xdr:spPr>
    </xdr:pic>
    <xdr:clientData/>
  </xdr:twoCellAnchor>
  <xdr:twoCellAnchor editAs="oneCell">
    <xdr:from>
      <xdr:col>7</xdr:col>
      <xdr:colOff>323850</xdr:colOff>
      <xdr:row>43</xdr:row>
      <xdr:rowOff>205442</xdr:rowOff>
    </xdr:from>
    <xdr:to>
      <xdr:col>7</xdr:col>
      <xdr:colOff>1593850</xdr:colOff>
      <xdr:row>45</xdr:row>
      <xdr:rowOff>218142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A7BB40F8-51F8-4AD0-B629-EC169370C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88350" y="35657492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1685365</xdr:colOff>
      <xdr:row>42</xdr:row>
      <xdr:rowOff>571500</xdr:rowOff>
    </xdr:from>
    <xdr:to>
      <xdr:col>7</xdr:col>
      <xdr:colOff>3581400</xdr:colOff>
      <xdr:row>46</xdr:row>
      <xdr:rowOff>1395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3CD186B5-4865-4D58-88F9-76DDA3BF6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25465" y="41776650"/>
          <a:ext cx="1896035" cy="1896035"/>
        </a:xfrm>
        <a:prstGeom prst="rect">
          <a:avLst/>
        </a:prstGeom>
      </xdr:spPr>
    </xdr:pic>
    <xdr:clientData/>
  </xdr:twoCellAnchor>
  <xdr:twoCellAnchor editAs="oneCell">
    <xdr:from>
      <xdr:col>7</xdr:col>
      <xdr:colOff>419100</xdr:colOff>
      <xdr:row>38</xdr:row>
      <xdr:rowOff>0</xdr:rowOff>
    </xdr:from>
    <xdr:to>
      <xdr:col>7</xdr:col>
      <xdr:colOff>1872805</xdr:colOff>
      <xdr:row>38</xdr:row>
      <xdr:rowOff>1502265</xdr:rowOff>
    </xdr:to>
    <xdr:pic>
      <xdr:nvPicPr>
        <xdr:cNvPr id="34" name="Picture 33">
          <a:extLst>
            <a:ext uri="{FF2B5EF4-FFF2-40B4-BE49-F238E27FC236}">
              <a16:creationId xmlns="" xmlns:a16="http://schemas.microsoft.com/office/drawing/2014/main" id="{4F7161F3-4C89-4004-ADF0-A013B5FBA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83600" y="29946600"/>
          <a:ext cx="1453705" cy="1502265"/>
        </a:xfrm>
        <a:prstGeom prst="rect">
          <a:avLst/>
        </a:prstGeom>
      </xdr:spPr>
    </xdr:pic>
    <xdr:clientData/>
  </xdr:twoCellAnchor>
  <xdr:twoCellAnchor editAs="oneCell">
    <xdr:from>
      <xdr:col>7</xdr:col>
      <xdr:colOff>2500406</xdr:colOff>
      <xdr:row>38</xdr:row>
      <xdr:rowOff>95250</xdr:rowOff>
    </xdr:from>
    <xdr:to>
      <xdr:col>7</xdr:col>
      <xdr:colOff>4019550</xdr:colOff>
      <xdr:row>38</xdr:row>
      <xdr:rowOff>1614394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E6551F51-969C-4999-A391-089EC86B9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0506" y="33394650"/>
          <a:ext cx="1519144" cy="1519144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34</xdr:row>
      <xdr:rowOff>242048</xdr:rowOff>
    </xdr:from>
    <xdr:to>
      <xdr:col>7</xdr:col>
      <xdr:colOff>1520570</xdr:colOff>
      <xdr:row>36</xdr:row>
      <xdr:rowOff>238618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B1F35AAB-4C4A-4932-98F1-417C51C09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31200" y="22949648"/>
          <a:ext cx="1253870" cy="1253870"/>
        </a:xfrm>
        <a:prstGeom prst="rect">
          <a:avLst/>
        </a:prstGeom>
      </xdr:spPr>
    </xdr:pic>
    <xdr:clientData/>
  </xdr:twoCellAnchor>
  <xdr:twoCellAnchor editAs="oneCell">
    <xdr:from>
      <xdr:col>7</xdr:col>
      <xdr:colOff>2201584</xdr:colOff>
      <xdr:row>33</xdr:row>
      <xdr:rowOff>569190</xdr:rowOff>
    </xdr:from>
    <xdr:to>
      <xdr:col>7</xdr:col>
      <xdr:colOff>4191000</xdr:colOff>
      <xdr:row>36</xdr:row>
      <xdr:rowOff>329756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522145DB-8BD9-4060-A288-F83253D5E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41684" y="21733740"/>
          <a:ext cx="1989416" cy="1989416"/>
        </a:xfrm>
        <a:prstGeom prst="rect">
          <a:avLst/>
        </a:prstGeom>
      </xdr:spPr>
    </xdr:pic>
    <xdr:clientData/>
  </xdr:twoCellAnchor>
  <xdr:twoCellAnchor editAs="oneCell">
    <xdr:from>
      <xdr:col>7</xdr:col>
      <xdr:colOff>495300</xdr:colOff>
      <xdr:row>30</xdr:row>
      <xdr:rowOff>95250</xdr:rowOff>
    </xdr:from>
    <xdr:to>
      <xdr:col>7</xdr:col>
      <xdr:colOff>1883637</xdr:colOff>
      <xdr:row>30</xdr:row>
      <xdr:rowOff>1483587</xdr:rowOff>
    </xdr:to>
    <xdr:pic>
      <xdr:nvPicPr>
        <xdr:cNvPr id="38" name="Picture 37">
          <a:extLst>
            <a:ext uri="{FF2B5EF4-FFF2-40B4-BE49-F238E27FC236}">
              <a16:creationId xmlns="" xmlns:a16="http://schemas.microsoft.com/office/drawing/2014/main" id="{96BBFD31-4A08-4271-B338-931F1982F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59800" y="19202400"/>
          <a:ext cx="1388337" cy="1388337"/>
        </a:xfrm>
        <a:prstGeom prst="rect">
          <a:avLst/>
        </a:prstGeom>
      </xdr:spPr>
    </xdr:pic>
    <xdr:clientData/>
  </xdr:twoCellAnchor>
  <xdr:twoCellAnchor editAs="oneCell">
    <xdr:from>
      <xdr:col>7</xdr:col>
      <xdr:colOff>2181785</xdr:colOff>
      <xdr:row>30</xdr:row>
      <xdr:rowOff>97865</xdr:rowOff>
    </xdr:from>
    <xdr:to>
      <xdr:col>7</xdr:col>
      <xdr:colOff>3525298</xdr:colOff>
      <xdr:row>30</xdr:row>
      <xdr:rowOff>1441378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0BCCCA21-2CE8-462C-B288-DEF1A9131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46285" y="19205015"/>
          <a:ext cx="1343513" cy="1343513"/>
        </a:xfrm>
        <a:prstGeom prst="rect">
          <a:avLst/>
        </a:prstGeom>
      </xdr:spPr>
    </xdr:pic>
    <xdr:clientData/>
  </xdr:twoCellAnchor>
  <xdr:twoCellAnchor editAs="oneCell">
    <xdr:from>
      <xdr:col>7</xdr:col>
      <xdr:colOff>299945</xdr:colOff>
      <xdr:row>40</xdr:row>
      <xdr:rowOff>204696</xdr:rowOff>
    </xdr:from>
    <xdr:to>
      <xdr:col>7</xdr:col>
      <xdr:colOff>1769710</xdr:colOff>
      <xdr:row>42</xdr:row>
      <xdr:rowOff>533329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38E360AF-8118-40F0-9F66-882EB17BF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11545" y="46896246"/>
          <a:ext cx="1469765" cy="1509733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39</xdr:row>
      <xdr:rowOff>42583</xdr:rowOff>
    </xdr:from>
    <xdr:to>
      <xdr:col>7</xdr:col>
      <xdr:colOff>1805757</xdr:colOff>
      <xdr:row>40</xdr:row>
      <xdr:rowOff>240483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246EC61C-001B-4219-9816-AC329E476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50250" y="34427833"/>
          <a:ext cx="1520007" cy="1569500"/>
        </a:xfrm>
        <a:prstGeom prst="rect">
          <a:avLst/>
        </a:prstGeom>
      </xdr:spPr>
    </xdr:pic>
    <xdr:clientData/>
  </xdr:twoCellAnchor>
  <xdr:twoCellAnchor editAs="oneCell">
    <xdr:from>
      <xdr:col>7</xdr:col>
      <xdr:colOff>486336</xdr:colOff>
      <xdr:row>36</xdr:row>
      <xdr:rowOff>547594</xdr:rowOff>
    </xdr:from>
    <xdr:to>
      <xdr:col>7</xdr:col>
      <xdr:colOff>1941163</xdr:colOff>
      <xdr:row>37</xdr:row>
      <xdr:rowOff>1413739</xdr:rowOff>
    </xdr:to>
    <xdr:pic>
      <xdr:nvPicPr>
        <xdr:cNvPr id="42" name="Picture 41">
          <a:extLst>
            <a:ext uri="{FF2B5EF4-FFF2-40B4-BE49-F238E27FC236}">
              <a16:creationId xmlns="" xmlns:a16="http://schemas.microsoft.com/office/drawing/2014/main" id="{214D1F2D-C3BD-4A8B-A07E-BB6848B86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50836" y="24512494"/>
          <a:ext cx="1454827" cy="1494795"/>
        </a:xfrm>
        <a:prstGeom prst="rect">
          <a:avLst/>
        </a:prstGeom>
      </xdr:spPr>
    </xdr:pic>
    <xdr:clientData/>
  </xdr:twoCellAnchor>
  <xdr:twoCellAnchor editAs="oneCell">
    <xdr:from>
      <xdr:col>7</xdr:col>
      <xdr:colOff>512111</xdr:colOff>
      <xdr:row>31</xdr:row>
      <xdr:rowOff>551703</xdr:rowOff>
    </xdr:from>
    <xdr:to>
      <xdr:col>7</xdr:col>
      <xdr:colOff>1863096</xdr:colOff>
      <xdr:row>32</xdr:row>
      <xdr:rowOff>931138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44895317-8D0C-406C-A864-63CAFE62F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76611" y="27393153"/>
          <a:ext cx="1350985" cy="1350985"/>
        </a:xfrm>
        <a:prstGeom prst="rect">
          <a:avLst/>
        </a:prstGeom>
      </xdr:spPr>
    </xdr:pic>
    <xdr:clientData/>
  </xdr:twoCellAnchor>
  <xdr:twoCellAnchor editAs="oneCell">
    <xdr:from>
      <xdr:col>7</xdr:col>
      <xdr:colOff>2230716</xdr:colOff>
      <xdr:row>36</xdr:row>
      <xdr:rowOff>584946</xdr:rowOff>
    </xdr:from>
    <xdr:to>
      <xdr:col>7</xdr:col>
      <xdr:colOff>4171950</xdr:colOff>
      <xdr:row>38</xdr:row>
      <xdr:rowOff>278280</xdr:rowOff>
    </xdr:to>
    <xdr:pic>
      <xdr:nvPicPr>
        <xdr:cNvPr id="44" name="Picture 43">
          <a:extLst>
            <a:ext uri="{FF2B5EF4-FFF2-40B4-BE49-F238E27FC236}">
              <a16:creationId xmlns="" xmlns:a16="http://schemas.microsoft.com/office/drawing/2014/main" id="{E2D37ADA-29BA-427D-8787-35FEBAC94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70816" y="23978346"/>
          <a:ext cx="1941234" cy="1941234"/>
        </a:xfrm>
        <a:prstGeom prst="rect">
          <a:avLst/>
        </a:prstGeom>
      </xdr:spPr>
    </xdr:pic>
    <xdr:clientData/>
  </xdr:twoCellAnchor>
  <xdr:twoCellAnchor editAs="oneCell">
    <xdr:from>
      <xdr:col>7</xdr:col>
      <xdr:colOff>1987178</xdr:colOff>
      <xdr:row>39</xdr:row>
      <xdr:rowOff>79935</xdr:rowOff>
    </xdr:from>
    <xdr:to>
      <xdr:col>7</xdr:col>
      <xdr:colOff>3384994</xdr:colOff>
      <xdr:row>40</xdr:row>
      <xdr:rowOff>106151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FAA828DF-3556-4186-8932-4EBBD10A3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51678" y="34465185"/>
          <a:ext cx="1397816" cy="1397816"/>
        </a:xfrm>
        <a:prstGeom prst="rect">
          <a:avLst/>
        </a:prstGeom>
      </xdr:spPr>
    </xdr:pic>
    <xdr:clientData/>
  </xdr:twoCellAnchor>
  <xdr:twoCellAnchor editAs="oneCell">
    <xdr:from>
      <xdr:col>7</xdr:col>
      <xdr:colOff>2173566</xdr:colOff>
      <xdr:row>31</xdr:row>
      <xdr:rowOff>190499</xdr:rowOff>
    </xdr:from>
    <xdr:to>
      <xdr:col>7</xdr:col>
      <xdr:colOff>4190999</xdr:colOff>
      <xdr:row>33</xdr:row>
      <xdr:rowOff>264832</xdr:rowOff>
    </xdr:to>
    <xdr:pic>
      <xdr:nvPicPr>
        <xdr:cNvPr id="46" name="Picture 45">
          <a:extLst>
            <a:ext uri="{FF2B5EF4-FFF2-40B4-BE49-F238E27FC236}">
              <a16:creationId xmlns="" xmlns:a16="http://schemas.microsoft.com/office/drawing/2014/main" id="{9EDD6027-EB81-4879-BF15-FE90EC4D3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13666" y="19411949"/>
          <a:ext cx="2017433" cy="2017433"/>
        </a:xfrm>
        <a:prstGeom prst="rect">
          <a:avLst/>
        </a:prstGeom>
      </xdr:spPr>
    </xdr:pic>
    <xdr:clientData/>
  </xdr:twoCellAnchor>
  <xdr:twoCellAnchor editAs="oneCell">
    <xdr:from>
      <xdr:col>7</xdr:col>
      <xdr:colOff>1759324</xdr:colOff>
      <xdr:row>40</xdr:row>
      <xdr:rowOff>5042</xdr:rowOff>
    </xdr:from>
    <xdr:to>
      <xdr:col>7</xdr:col>
      <xdr:colOff>3524250</xdr:colOff>
      <xdr:row>42</xdr:row>
      <xdr:rowOff>566643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FC0B8C4A-68A7-425D-BD8F-DCF9D26EB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99424" y="40029092"/>
          <a:ext cx="1764926" cy="1764926"/>
        </a:xfrm>
        <a:prstGeom prst="rect">
          <a:avLst/>
        </a:prstGeom>
      </xdr:spPr>
    </xdr:pic>
    <xdr:clientData/>
  </xdr:twoCellAnchor>
  <xdr:twoCellAnchor editAs="oneCell">
    <xdr:from>
      <xdr:col>7</xdr:col>
      <xdr:colOff>361205</xdr:colOff>
      <xdr:row>54</xdr:row>
      <xdr:rowOff>6721</xdr:rowOff>
    </xdr:from>
    <xdr:to>
      <xdr:col>7</xdr:col>
      <xdr:colOff>1794605</xdr:colOff>
      <xdr:row>55</xdr:row>
      <xdr:rowOff>259022</xdr:rowOff>
    </xdr:to>
    <xdr:pic>
      <xdr:nvPicPr>
        <xdr:cNvPr id="48" name="Picture 47">
          <a:extLst>
            <a:ext uri="{FF2B5EF4-FFF2-40B4-BE49-F238E27FC236}">
              <a16:creationId xmlns="" xmlns:a16="http://schemas.microsoft.com/office/drawing/2014/main" id="{A16DC049-6233-4651-A05B-E257328CF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25705" y="47574571"/>
          <a:ext cx="1433400" cy="1433400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49</xdr:row>
      <xdr:rowOff>260722</xdr:rowOff>
    </xdr:from>
    <xdr:to>
      <xdr:col>7</xdr:col>
      <xdr:colOff>1800579</xdr:colOff>
      <xdr:row>51</xdr:row>
      <xdr:rowOff>5770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17F8260C-229A-48C9-8333-E3178E739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31200" y="44132872"/>
          <a:ext cx="1533879" cy="1554797"/>
        </a:xfrm>
        <a:prstGeom prst="rect">
          <a:avLst/>
        </a:prstGeom>
      </xdr:spPr>
    </xdr:pic>
    <xdr:clientData/>
  </xdr:twoCellAnchor>
  <xdr:twoCellAnchor editAs="oneCell">
    <xdr:from>
      <xdr:col>7</xdr:col>
      <xdr:colOff>243543</xdr:colOff>
      <xdr:row>45</xdr:row>
      <xdr:rowOff>514350</xdr:rowOff>
    </xdr:from>
    <xdr:to>
      <xdr:col>7</xdr:col>
      <xdr:colOff>1759117</xdr:colOff>
      <xdr:row>47</xdr:row>
      <xdr:rowOff>222042</xdr:rowOff>
    </xdr:to>
    <xdr:pic>
      <xdr:nvPicPr>
        <xdr:cNvPr id="50" name="Picture 49">
          <a:extLst>
            <a:ext uri="{FF2B5EF4-FFF2-40B4-BE49-F238E27FC236}">
              <a16:creationId xmlns="" xmlns:a16="http://schemas.microsoft.com/office/drawing/2014/main" id="{EBEE158F-3B0C-460C-8CA1-749A84C11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08043" y="41319450"/>
          <a:ext cx="1515574" cy="1517441"/>
        </a:xfrm>
        <a:prstGeom prst="rect">
          <a:avLst/>
        </a:prstGeom>
      </xdr:spPr>
    </xdr:pic>
    <xdr:clientData/>
  </xdr:twoCellAnchor>
  <xdr:twoCellAnchor editAs="oneCell">
    <xdr:from>
      <xdr:col>7</xdr:col>
      <xdr:colOff>2362200</xdr:colOff>
      <xdr:row>50</xdr:row>
      <xdr:rowOff>100851</xdr:rowOff>
    </xdr:from>
    <xdr:to>
      <xdr:col>7</xdr:col>
      <xdr:colOff>3338162</xdr:colOff>
      <xdr:row>50</xdr:row>
      <xdr:rowOff>1076813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695C26FA-7F11-4680-961B-0C29B38E8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02300" y="46849551"/>
          <a:ext cx="975962" cy="975962"/>
        </a:xfrm>
        <a:prstGeom prst="rect">
          <a:avLst/>
        </a:prstGeom>
      </xdr:spPr>
    </xdr:pic>
    <xdr:clientData/>
  </xdr:twoCellAnchor>
  <xdr:twoCellAnchor editAs="oneCell">
    <xdr:from>
      <xdr:col>7</xdr:col>
      <xdr:colOff>2025274</xdr:colOff>
      <xdr:row>53</xdr:row>
      <xdr:rowOff>620430</xdr:rowOff>
    </xdr:from>
    <xdr:to>
      <xdr:col>7</xdr:col>
      <xdr:colOff>3407335</xdr:colOff>
      <xdr:row>55</xdr:row>
      <xdr:rowOff>192741</xdr:rowOff>
    </xdr:to>
    <xdr:pic>
      <xdr:nvPicPr>
        <xdr:cNvPr id="52" name="Picture 51">
          <a:extLst>
            <a:ext uri="{FF2B5EF4-FFF2-40B4-BE49-F238E27FC236}">
              <a16:creationId xmlns="" xmlns:a16="http://schemas.microsoft.com/office/drawing/2014/main" id="{3DC6A9FF-ED19-4F13-B67C-198A14140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89774" y="47559630"/>
          <a:ext cx="1382061" cy="1382061"/>
        </a:xfrm>
        <a:prstGeom prst="rect">
          <a:avLst/>
        </a:prstGeom>
      </xdr:spPr>
    </xdr:pic>
    <xdr:clientData/>
  </xdr:twoCellAnchor>
  <xdr:twoCellAnchor editAs="oneCell">
    <xdr:from>
      <xdr:col>7</xdr:col>
      <xdr:colOff>2013699</xdr:colOff>
      <xdr:row>45</xdr:row>
      <xdr:rowOff>562161</xdr:rowOff>
    </xdr:from>
    <xdr:to>
      <xdr:col>7</xdr:col>
      <xdr:colOff>3185088</xdr:colOff>
      <xdr:row>46</xdr:row>
      <xdr:rowOff>1104901</xdr:rowOff>
    </xdr:to>
    <xdr:pic>
      <xdr:nvPicPr>
        <xdr:cNvPr id="53" name="Picture 52">
          <a:extLst>
            <a:ext uri="{FF2B5EF4-FFF2-40B4-BE49-F238E27FC236}">
              <a16:creationId xmlns="" xmlns:a16="http://schemas.microsoft.com/office/drawing/2014/main" id="{E795749E-BB96-4315-9F2D-87DE0B0E9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53799" y="43615161"/>
          <a:ext cx="1171389" cy="1171389"/>
        </a:xfrm>
        <a:prstGeom prst="rect">
          <a:avLst/>
        </a:prstGeom>
      </xdr:spPr>
    </xdr:pic>
    <xdr:clientData/>
  </xdr:twoCellAnchor>
  <xdr:twoCellAnchor editAs="oneCell">
    <xdr:from>
      <xdr:col>7</xdr:col>
      <xdr:colOff>422460</xdr:colOff>
      <xdr:row>55</xdr:row>
      <xdr:rowOff>0</xdr:rowOff>
    </xdr:from>
    <xdr:to>
      <xdr:col>7</xdr:col>
      <xdr:colOff>1833449</xdr:colOff>
      <xdr:row>56</xdr:row>
      <xdr:rowOff>295728</xdr:rowOff>
    </xdr:to>
    <xdr:pic>
      <xdr:nvPicPr>
        <xdr:cNvPr id="54" name="Picture 53">
          <a:extLst>
            <a:ext uri="{FF2B5EF4-FFF2-40B4-BE49-F238E27FC236}">
              <a16:creationId xmlns="" xmlns:a16="http://schemas.microsoft.com/office/drawing/2014/main" id="{2474B6AA-DF30-41CD-AFD3-852921F06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4060" y="67127341"/>
          <a:ext cx="1410989" cy="1410989"/>
        </a:xfrm>
        <a:prstGeom prst="rect">
          <a:avLst/>
        </a:prstGeom>
      </xdr:spPr>
    </xdr:pic>
    <xdr:clientData/>
  </xdr:twoCellAnchor>
  <xdr:twoCellAnchor editAs="oneCell">
    <xdr:from>
      <xdr:col>7</xdr:col>
      <xdr:colOff>628650</xdr:colOff>
      <xdr:row>59</xdr:row>
      <xdr:rowOff>0</xdr:rowOff>
    </xdr:from>
    <xdr:to>
      <xdr:col>7</xdr:col>
      <xdr:colOff>2084460</xdr:colOff>
      <xdr:row>59</xdr:row>
      <xdr:rowOff>1455810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171C9EC0-D836-48A5-ADA3-C1BBC8B0C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93150" y="65722500"/>
          <a:ext cx="1455810" cy="1455810"/>
        </a:xfrm>
        <a:prstGeom prst="rect">
          <a:avLst/>
        </a:prstGeom>
      </xdr:spPr>
    </xdr:pic>
    <xdr:clientData/>
  </xdr:twoCellAnchor>
  <xdr:twoCellAnchor editAs="oneCell">
    <xdr:from>
      <xdr:col>7</xdr:col>
      <xdr:colOff>2411134</xdr:colOff>
      <xdr:row>59</xdr:row>
      <xdr:rowOff>41462</xdr:rowOff>
    </xdr:from>
    <xdr:to>
      <xdr:col>7</xdr:col>
      <xdr:colOff>3851766</xdr:colOff>
      <xdr:row>60</xdr:row>
      <xdr:rowOff>2043</xdr:rowOff>
    </xdr:to>
    <xdr:pic>
      <xdr:nvPicPr>
        <xdr:cNvPr id="56" name="Picture 55">
          <a:extLst>
            <a:ext uri="{FF2B5EF4-FFF2-40B4-BE49-F238E27FC236}">
              <a16:creationId xmlns="" xmlns:a16="http://schemas.microsoft.com/office/drawing/2014/main" id="{1B5E68EA-BE51-473E-98D9-8BE4EC887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75634" y="65763962"/>
          <a:ext cx="1440632" cy="144063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24</xdr:row>
      <xdr:rowOff>419100</xdr:rowOff>
    </xdr:from>
    <xdr:to>
      <xdr:col>7</xdr:col>
      <xdr:colOff>1415941</xdr:colOff>
      <xdr:row>25</xdr:row>
      <xdr:rowOff>453916</xdr:rowOff>
    </xdr:to>
    <xdr:pic>
      <xdr:nvPicPr>
        <xdr:cNvPr id="88" name="Picture 87">
          <a:extLst>
            <a:ext uri="{FF2B5EF4-FFF2-40B4-BE49-F238E27FC236}">
              <a16:creationId xmlns="" xmlns:a16="http://schemas.microsoft.com/office/drawing/2014/main" id="{29C609C7-9F78-40F4-B4D3-413047C2F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02600" y="13525500"/>
          <a:ext cx="1377841" cy="1406416"/>
        </a:xfrm>
        <a:prstGeom prst="rect">
          <a:avLst/>
        </a:prstGeom>
      </xdr:spPr>
    </xdr:pic>
    <xdr:clientData/>
  </xdr:twoCellAnchor>
  <xdr:twoCellAnchor editAs="oneCell">
    <xdr:from>
      <xdr:col>7</xdr:col>
      <xdr:colOff>2686050</xdr:colOff>
      <xdr:row>24</xdr:row>
      <xdr:rowOff>457200</xdr:rowOff>
    </xdr:from>
    <xdr:to>
      <xdr:col>7</xdr:col>
      <xdr:colOff>4155815</xdr:colOff>
      <xdr:row>25</xdr:row>
      <xdr:rowOff>595333</xdr:rowOff>
    </xdr:to>
    <xdr:pic>
      <xdr:nvPicPr>
        <xdr:cNvPr id="89" name="Picture 88">
          <a:extLst>
            <a:ext uri="{FF2B5EF4-FFF2-40B4-BE49-F238E27FC236}">
              <a16:creationId xmlns="" xmlns:a16="http://schemas.microsoft.com/office/drawing/2014/main" id="{F2C8AA58-5967-4B2C-B60A-CAF56BEFA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50550" y="13563600"/>
          <a:ext cx="1469765" cy="1509733"/>
        </a:xfrm>
        <a:prstGeom prst="rect">
          <a:avLst/>
        </a:prstGeom>
      </xdr:spPr>
    </xdr:pic>
    <xdr:clientData/>
  </xdr:twoCellAnchor>
  <xdr:twoCellAnchor editAs="oneCell">
    <xdr:from>
      <xdr:col>7</xdr:col>
      <xdr:colOff>400050</xdr:colOff>
      <xdr:row>25</xdr:row>
      <xdr:rowOff>419100</xdr:rowOff>
    </xdr:from>
    <xdr:to>
      <xdr:col>7</xdr:col>
      <xdr:colOff>3962400</xdr:colOff>
      <xdr:row>26</xdr:row>
      <xdr:rowOff>911003</xdr:rowOff>
    </xdr:to>
    <xdr:pic>
      <xdr:nvPicPr>
        <xdr:cNvPr id="90" name="Picture 89">
          <a:extLst>
            <a:ext uri="{FF2B5EF4-FFF2-40B4-BE49-F238E27FC236}">
              <a16:creationId xmlns="" xmlns:a16="http://schemas.microsoft.com/office/drawing/2014/main" id="{4D5E426D-0AA0-0052-5CFD-0E82993CB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4550" y="20345400"/>
          <a:ext cx="3562350" cy="2015903"/>
        </a:xfrm>
        <a:prstGeom prst="rect">
          <a:avLst/>
        </a:prstGeom>
      </xdr:spPr>
    </xdr:pic>
    <xdr:clientData/>
  </xdr:twoCellAnchor>
  <xdr:twoCellAnchor editAs="oneCell">
    <xdr:from>
      <xdr:col>7</xdr:col>
      <xdr:colOff>1369361</xdr:colOff>
      <xdr:row>24</xdr:row>
      <xdr:rowOff>475503</xdr:rowOff>
    </xdr:from>
    <xdr:to>
      <xdr:col>7</xdr:col>
      <xdr:colOff>2720346</xdr:colOff>
      <xdr:row>25</xdr:row>
      <xdr:rowOff>454888</xdr:rowOff>
    </xdr:to>
    <xdr:pic>
      <xdr:nvPicPr>
        <xdr:cNvPr id="91" name="Picture 90">
          <a:extLst>
            <a:ext uri="{FF2B5EF4-FFF2-40B4-BE49-F238E27FC236}">
              <a16:creationId xmlns="" xmlns:a16="http://schemas.microsoft.com/office/drawing/2014/main" id="{D593BB8D-9804-09A4-B661-ABBD42CD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33861" y="13581903"/>
          <a:ext cx="1350985" cy="1350985"/>
        </a:xfrm>
        <a:prstGeom prst="rect">
          <a:avLst/>
        </a:prstGeom>
      </xdr:spPr>
    </xdr:pic>
    <xdr:clientData/>
  </xdr:twoCellAnchor>
  <xdr:twoCellAnchor editAs="oneCell">
    <xdr:from>
      <xdr:col>7</xdr:col>
      <xdr:colOff>361950</xdr:colOff>
      <xdr:row>17</xdr:row>
      <xdr:rowOff>1924050</xdr:rowOff>
    </xdr:from>
    <xdr:to>
      <xdr:col>7</xdr:col>
      <xdr:colOff>1314450</xdr:colOff>
      <xdr:row>17</xdr:row>
      <xdr:rowOff>2876550</xdr:rowOff>
    </xdr:to>
    <xdr:pic>
      <xdr:nvPicPr>
        <xdr:cNvPr id="93" name="Picture 92">
          <a:extLst>
            <a:ext uri="{FF2B5EF4-FFF2-40B4-BE49-F238E27FC236}">
              <a16:creationId xmlns="" xmlns:a16="http://schemas.microsoft.com/office/drawing/2014/main" id="{C4BB8B08-806E-4778-8453-8E7AD96F3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58836">
          <a:off x="21126450" y="13773150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7</xdr:col>
      <xdr:colOff>323850</xdr:colOff>
      <xdr:row>17</xdr:row>
      <xdr:rowOff>1066800</xdr:rowOff>
    </xdr:from>
    <xdr:to>
      <xdr:col>7</xdr:col>
      <xdr:colOff>1363802</xdr:colOff>
      <xdr:row>17</xdr:row>
      <xdr:rowOff>2108084</xdr:rowOff>
    </xdr:to>
    <xdr:pic>
      <xdr:nvPicPr>
        <xdr:cNvPr id="94" name="Picture 93">
          <a:extLst>
            <a:ext uri="{FF2B5EF4-FFF2-40B4-BE49-F238E27FC236}">
              <a16:creationId xmlns="" xmlns:a16="http://schemas.microsoft.com/office/drawing/2014/main" id="{0974CC5E-0B22-4004-9AD9-7B33B8580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88350" y="12915900"/>
          <a:ext cx="1039952" cy="1041284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304800</xdr:colOff>
      <xdr:row>17</xdr:row>
      <xdr:rowOff>95250</xdr:rowOff>
    </xdr:from>
    <xdr:to>
      <xdr:col>7</xdr:col>
      <xdr:colOff>1332713</xdr:colOff>
      <xdr:row>17</xdr:row>
      <xdr:rowOff>1123163</xdr:rowOff>
    </xdr:to>
    <xdr:pic>
      <xdr:nvPicPr>
        <xdr:cNvPr id="95" name="Picture 94">
          <a:extLst>
            <a:ext uri="{FF2B5EF4-FFF2-40B4-BE49-F238E27FC236}">
              <a16:creationId xmlns="" xmlns:a16="http://schemas.microsoft.com/office/drawing/2014/main" id="{EF89B85D-204B-4120-91D8-7DEE1492D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69300" y="11944350"/>
          <a:ext cx="1027913" cy="1027913"/>
        </a:xfrm>
        <a:prstGeom prst="rect">
          <a:avLst/>
        </a:prstGeom>
      </xdr:spPr>
    </xdr:pic>
    <xdr:clientData/>
  </xdr:twoCellAnchor>
  <xdr:twoCellAnchor editAs="oneCell">
    <xdr:from>
      <xdr:col>7</xdr:col>
      <xdr:colOff>2152651</xdr:colOff>
      <xdr:row>17</xdr:row>
      <xdr:rowOff>266699</xdr:rowOff>
    </xdr:from>
    <xdr:to>
      <xdr:col>7</xdr:col>
      <xdr:colOff>4267200</xdr:colOff>
      <xdr:row>18</xdr:row>
      <xdr:rowOff>140527</xdr:rowOff>
    </xdr:to>
    <xdr:pic>
      <xdr:nvPicPr>
        <xdr:cNvPr id="92" name="Picture 91">
          <a:extLst>
            <a:ext uri="{FF2B5EF4-FFF2-40B4-BE49-F238E27FC236}">
              <a16:creationId xmlns="" xmlns:a16="http://schemas.microsoft.com/office/drawing/2014/main" id="{50518D82-A787-866B-E452-0B06780B7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92751" y="4495799"/>
          <a:ext cx="2114549" cy="2807529"/>
        </a:xfrm>
        <a:prstGeom prst="rect">
          <a:avLst/>
        </a:prstGeom>
      </xdr:spPr>
    </xdr:pic>
    <xdr:clientData/>
  </xdr:twoCellAnchor>
  <xdr:twoCellAnchor editAs="oneCell">
    <xdr:from>
      <xdr:col>7</xdr:col>
      <xdr:colOff>1028700</xdr:colOff>
      <xdr:row>18</xdr:row>
      <xdr:rowOff>57150</xdr:rowOff>
    </xdr:from>
    <xdr:to>
      <xdr:col>7</xdr:col>
      <xdr:colOff>2762250</xdr:colOff>
      <xdr:row>20</xdr:row>
      <xdr:rowOff>533400</xdr:rowOff>
    </xdr:to>
    <xdr:pic>
      <xdr:nvPicPr>
        <xdr:cNvPr id="98" name="Picture 97">
          <a:extLst>
            <a:ext uri="{FF2B5EF4-FFF2-40B4-BE49-F238E27FC236}">
              <a16:creationId xmlns="" xmlns:a16="http://schemas.microsoft.com/office/drawing/2014/main" id="{21912308-60C6-4B92-86DA-412D4E25C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93200" y="14839950"/>
          <a:ext cx="1733550" cy="1733550"/>
        </a:xfrm>
        <a:prstGeom prst="rect">
          <a:avLst/>
        </a:prstGeom>
      </xdr:spPr>
    </xdr:pic>
    <xdr:clientData/>
  </xdr:twoCellAnchor>
  <xdr:twoCellAnchor editAs="oneCell">
    <xdr:from>
      <xdr:col>7</xdr:col>
      <xdr:colOff>895350</xdr:colOff>
      <xdr:row>20</xdr:row>
      <xdr:rowOff>533400</xdr:rowOff>
    </xdr:from>
    <xdr:to>
      <xdr:col>7</xdr:col>
      <xdr:colOff>2743200</xdr:colOff>
      <xdr:row>23</xdr:row>
      <xdr:rowOff>502325</xdr:rowOff>
    </xdr:to>
    <xdr:pic>
      <xdr:nvPicPr>
        <xdr:cNvPr id="99" name="Picture 98">
          <a:extLst>
            <a:ext uri="{FF2B5EF4-FFF2-40B4-BE49-F238E27FC236}">
              <a16:creationId xmlns="" xmlns:a16="http://schemas.microsoft.com/office/drawing/2014/main" id="{2626BF7A-3923-4ED4-861D-61D83433C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59850" y="16573500"/>
          <a:ext cx="1847850" cy="1854874"/>
        </a:xfrm>
        <a:prstGeom prst="rect">
          <a:avLst/>
        </a:prstGeom>
      </xdr:spPr>
    </xdr:pic>
    <xdr:clientData/>
  </xdr:twoCellAnchor>
  <xdr:twoCellAnchor editAs="oneCell">
    <xdr:from>
      <xdr:col>7</xdr:col>
      <xdr:colOff>342900</xdr:colOff>
      <xdr:row>27</xdr:row>
      <xdr:rowOff>171450</xdr:rowOff>
    </xdr:from>
    <xdr:to>
      <xdr:col>7</xdr:col>
      <xdr:colOff>2246521</xdr:colOff>
      <xdr:row>30</xdr:row>
      <xdr:rowOff>228600</xdr:rowOff>
    </xdr:to>
    <xdr:pic>
      <xdr:nvPicPr>
        <xdr:cNvPr id="100" name="Picture 99">
          <a:extLst>
            <a:ext uri="{FF2B5EF4-FFF2-40B4-BE49-F238E27FC236}">
              <a16:creationId xmlns="" xmlns:a16="http://schemas.microsoft.com/office/drawing/2014/main" id="{D4D5620B-8C34-1265-44DB-B091D6154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07400" y="22840950"/>
          <a:ext cx="1903621" cy="1943100"/>
        </a:xfrm>
        <a:prstGeom prst="rect">
          <a:avLst/>
        </a:prstGeom>
      </xdr:spPr>
    </xdr:pic>
    <xdr:clientData/>
  </xdr:twoCellAnchor>
  <xdr:twoCellAnchor editAs="oneCell">
    <xdr:from>
      <xdr:col>7</xdr:col>
      <xdr:colOff>323850</xdr:colOff>
      <xdr:row>16</xdr:row>
      <xdr:rowOff>19050</xdr:rowOff>
    </xdr:from>
    <xdr:to>
      <xdr:col>7</xdr:col>
      <xdr:colOff>2305050</xdr:colOff>
      <xdr:row>17</xdr:row>
      <xdr:rowOff>1262648</xdr:rowOff>
    </xdr:to>
    <xdr:pic>
      <xdr:nvPicPr>
        <xdr:cNvPr id="104" name="Picture 103">
          <a:extLst>
            <a:ext uri="{FF2B5EF4-FFF2-40B4-BE49-F238E27FC236}">
              <a16:creationId xmlns="" xmlns:a16="http://schemas.microsoft.com/office/drawing/2014/main" id="{E53B77E8-2063-A6CD-DB08-13ED738B1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88350" y="9944100"/>
          <a:ext cx="1981200" cy="1981200"/>
        </a:xfrm>
        <a:prstGeom prst="rect">
          <a:avLst/>
        </a:prstGeom>
      </xdr:spPr>
    </xdr:pic>
    <xdr:clientData/>
  </xdr:twoCellAnchor>
  <xdr:twoCellAnchor editAs="oneCell">
    <xdr:from>
      <xdr:col>7</xdr:col>
      <xdr:colOff>902369</xdr:colOff>
      <xdr:row>1</xdr:row>
      <xdr:rowOff>1637632</xdr:rowOff>
    </xdr:from>
    <xdr:to>
      <xdr:col>7</xdr:col>
      <xdr:colOff>3283619</xdr:colOff>
      <xdr:row>3</xdr:row>
      <xdr:rowOff>66049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3807D125-C83E-BB81-D461-9545E23BB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11053" y="2255921"/>
          <a:ext cx="2381250" cy="1536575"/>
        </a:xfrm>
        <a:prstGeom prst="rect">
          <a:avLst/>
        </a:prstGeom>
      </xdr:spPr>
    </xdr:pic>
    <xdr:clientData/>
  </xdr:twoCellAnchor>
  <xdr:twoCellAnchor editAs="oneCell">
    <xdr:from>
      <xdr:col>7</xdr:col>
      <xdr:colOff>916649</xdr:colOff>
      <xdr:row>3</xdr:row>
      <xdr:rowOff>116974</xdr:rowOff>
    </xdr:from>
    <xdr:to>
      <xdr:col>7</xdr:col>
      <xdr:colOff>2620431</xdr:colOff>
      <xdr:row>4</xdr:row>
      <xdr:rowOff>22947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C3148BB7-B06E-900D-125F-EEBDC847D9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25333" y="44750790"/>
          <a:ext cx="1703782" cy="1226105"/>
        </a:xfrm>
        <a:prstGeom prst="rect">
          <a:avLst/>
        </a:prstGeom>
      </xdr:spPr>
    </xdr:pic>
    <xdr:clientData/>
  </xdr:twoCellAnchor>
  <xdr:twoCellAnchor editAs="oneCell">
    <xdr:from>
      <xdr:col>7</xdr:col>
      <xdr:colOff>1887621</xdr:colOff>
      <xdr:row>3</xdr:row>
      <xdr:rowOff>1078831</xdr:rowOff>
    </xdr:from>
    <xdr:to>
      <xdr:col>7</xdr:col>
      <xdr:colOff>3561794</xdr:colOff>
      <xdr:row>4</xdr:row>
      <xdr:rowOff>1026360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775A11E9-18B2-2F80-33BC-1BECEF7AAE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896305" y="45712647"/>
          <a:ext cx="1674173" cy="1267661"/>
        </a:xfrm>
        <a:prstGeom prst="rect">
          <a:avLst/>
        </a:prstGeom>
      </xdr:spPr>
    </xdr:pic>
    <xdr:clientData/>
  </xdr:twoCellAnchor>
  <xdr:twoCellAnchor editAs="oneCell">
    <xdr:from>
      <xdr:col>7</xdr:col>
      <xdr:colOff>800099</xdr:colOff>
      <xdr:row>67</xdr:row>
      <xdr:rowOff>75330</xdr:rowOff>
    </xdr:from>
    <xdr:to>
      <xdr:col>7</xdr:col>
      <xdr:colOff>3619500</xdr:colOff>
      <xdr:row>69</xdr:row>
      <xdr:rowOff>419100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3B30A95C-BE10-4C79-F5C2-BB582ACBDA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840199" y="87267180"/>
          <a:ext cx="2819401" cy="171537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762000</xdr:colOff>
      <xdr:row>71</xdr:row>
      <xdr:rowOff>-1</xdr:rowOff>
    </xdr:from>
    <xdr:to>
      <xdr:col>7</xdr:col>
      <xdr:colOff>3790950</xdr:colOff>
      <xdr:row>73</xdr:row>
      <xdr:rowOff>322807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772FA4F8-BCF6-AE87-7BCC-CD905CED5E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802100" y="89935049"/>
          <a:ext cx="3028950" cy="1694409"/>
        </a:xfrm>
        <a:prstGeom prst="rect">
          <a:avLst/>
        </a:prstGeom>
      </xdr:spPr>
    </xdr:pic>
    <xdr:clientData/>
  </xdr:twoCellAnchor>
  <xdr:twoCellAnchor editAs="oneCell">
    <xdr:from>
      <xdr:col>7</xdr:col>
      <xdr:colOff>361951</xdr:colOff>
      <xdr:row>63</xdr:row>
      <xdr:rowOff>36528</xdr:rowOff>
    </xdr:from>
    <xdr:to>
      <xdr:col>7</xdr:col>
      <xdr:colOff>3257550</xdr:colOff>
      <xdr:row>64</xdr:row>
      <xdr:rowOff>641964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200A10C0-E38D-801F-0930-013D1B0D75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00"/>
        <a:stretch/>
      </xdr:blipFill>
      <xdr:spPr>
        <a:xfrm>
          <a:off x="16402051" y="84485178"/>
          <a:ext cx="2895599" cy="1291236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381001</xdr:colOff>
      <xdr:row>61</xdr:row>
      <xdr:rowOff>109373</xdr:rowOff>
    </xdr:from>
    <xdr:to>
      <xdr:col>7</xdr:col>
      <xdr:colOff>3505200</xdr:colOff>
      <xdr:row>63</xdr:row>
      <xdr:rowOff>55959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E5E75F75-12E6-A022-D643-7A90E4D1BA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626"/>
        <a:stretch/>
      </xdr:blipFill>
      <xdr:spPr>
        <a:xfrm>
          <a:off x="16421101" y="83186423"/>
          <a:ext cx="3124199" cy="1318186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171451</xdr:colOff>
      <xdr:row>65</xdr:row>
      <xdr:rowOff>19051</xdr:rowOff>
    </xdr:from>
    <xdr:to>
      <xdr:col>7</xdr:col>
      <xdr:colOff>3352800</xdr:colOff>
      <xdr:row>66</xdr:row>
      <xdr:rowOff>662823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51BC5E4D-E392-54E4-8C61-60612AE98A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215"/>
        <a:stretch/>
      </xdr:blipFill>
      <xdr:spPr>
        <a:xfrm>
          <a:off x="16211551" y="85839301"/>
          <a:ext cx="3181349" cy="1329572"/>
        </a:xfrm>
        <a:prstGeom prst="rect">
          <a:avLst/>
        </a:prstGeom>
      </xdr:spPr>
    </xdr:pic>
    <xdr:clientData/>
  </xdr:twoCellAnchor>
  <xdr:twoCellAnchor editAs="oneCell">
    <xdr:from>
      <xdr:col>7</xdr:col>
      <xdr:colOff>915989</xdr:colOff>
      <xdr:row>78</xdr:row>
      <xdr:rowOff>19050</xdr:rowOff>
    </xdr:from>
    <xdr:to>
      <xdr:col>7</xdr:col>
      <xdr:colOff>2876550</xdr:colOff>
      <xdr:row>79</xdr:row>
      <xdr:rowOff>19051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C9E6F580-EB33-3F03-7F7F-4995017EE1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56089" y="97155000"/>
          <a:ext cx="1960561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914401</xdr:colOff>
      <xdr:row>79</xdr:row>
      <xdr:rowOff>146079</xdr:rowOff>
    </xdr:from>
    <xdr:to>
      <xdr:col>7</xdr:col>
      <xdr:colOff>2990851</xdr:colOff>
      <xdr:row>79</xdr:row>
      <xdr:rowOff>1371600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E57DCFD2-2705-3627-AC94-8B6EEA0C00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54501" y="98767929"/>
          <a:ext cx="2076450" cy="1225521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857251</xdr:colOff>
      <xdr:row>76</xdr:row>
      <xdr:rowOff>171450</xdr:rowOff>
    </xdr:from>
    <xdr:to>
      <xdr:col>7</xdr:col>
      <xdr:colOff>2724150</xdr:colOff>
      <xdr:row>77</xdr:row>
      <xdr:rowOff>0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A8E5BFA2-929B-5EE4-B845-B53C6AB6E1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897351" y="94335600"/>
          <a:ext cx="1866899" cy="1314450"/>
        </a:xfrm>
        <a:prstGeom prst="rect">
          <a:avLst/>
        </a:prstGeom>
      </xdr:spPr>
    </xdr:pic>
    <xdr:clientData/>
  </xdr:twoCellAnchor>
  <xdr:twoCellAnchor editAs="oneCell">
    <xdr:from>
      <xdr:col>7</xdr:col>
      <xdr:colOff>723901</xdr:colOff>
      <xdr:row>75</xdr:row>
      <xdr:rowOff>114299</xdr:rowOff>
    </xdr:from>
    <xdr:to>
      <xdr:col>7</xdr:col>
      <xdr:colOff>2876551</xdr:colOff>
      <xdr:row>76</xdr:row>
      <xdr:rowOff>1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DF268E78-E301-C349-6D18-7B91CF645F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764001" y="92792549"/>
          <a:ext cx="2152650" cy="1371601"/>
        </a:xfrm>
        <a:prstGeom prst="rect">
          <a:avLst/>
        </a:prstGeom>
      </xdr:spPr>
    </xdr:pic>
    <xdr:clientData/>
  </xdr:twoCellAnchor>
  <xdr:twoCellAnchor editAs="oneCell">
    <xdr:from>
      <xdr:col>7</xdr:col>
      <xdr:colOff>971551</xdr:colOff>
      <xdr:row>80</xdr:row>
      <xdr:rowOff>57149</xdr:rowOff>
    </xdr:from>
    <xdr:to>
      <xdr:col>7</xdr:col>
      <xdr:colOff>3124201</xdr:colOff>
      <xdr:row>80</xdr:row>
      <xdr:rowOff>1352550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781C7886-328C-D4F8-FE6D-795115D33F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011651" y="100164899"/>
          <a:ext cx="2152650" cy="1295401"/>
        </a:xfrm>
        <a:prstGeom prst="rect">
          <a:avLst/>
        </a:prstGeom>
      </xdr:spPr>
    </xdr:pic>
    <xdr:clientData/>
  </xdr:twoCellAnchor>
  <xdr:twoCellAnchor editAs="oneCell">
    <xdr:from>
      <xdr:col>7</xdr:col>
      <xdr:colOff>217237</xdr:colOff>
      <xdr:row>5</xdr:row>
      <xdr:rowOff>66842</xdr:rowOff>
    </xdr:from>
    <xdr:to>
      <xdr:col>7</xdr:col>
      <xdr:colOff>1657237</xdr:colOff>
      <xdr:row>5</xdr:row>
      <xdr:rowOff>1506842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CC84E5C1-6FF7-56F0-CAF4-A682A9E22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5921" y="6433553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200527</xdr:colOff>
      <xdr:row>6</xdr:row>
      <xdr:rowOff>83553</xdr:rowOff>
    </xdr:from>
    <xdr:to>
      <xdr:col>7</xdr:col>
      <xdr:colOff>1640527</xdr:colOff>
      <xdr:row>7</xdr:row>
      <xdr:rowOff>2895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14D2B64A-3A33-D7C3-C164-123772C7E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09211" y="7970921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183816</xdr:colOff>
      <xdr:row>6</xdr:row>
      <xdr:rowOff>1487237</xdr:rowOff>
    </xdr:from>
    <xdr:to>
      <xdr:col>7</xdr:col>
      <xdr:colOff>1623816</xdr:colOff>
      <xdr:row>7</xdr:row>
      <xdr:rowOff>1406579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A4DCEE51-81AC-166D-7D28-B2C822C48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33816" y="937460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83553</xdr:colOff>
      <xdr:row>8</xdr:row>
      <xdr:rowOff>1470527</xdr:rowOff>
    </xdr:from>
    <xdr:to>
      <xdr:col>7</xdr:col>
      <xdr:colOff>1253289</xdr:colOff>
      <xdr:row>9</xdr:row>
      <xdr:rowOff>1389869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549CC9AF-3E63-1D4F-36C1-291DB4A906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133553" y="12399211"/>
          <a:ext cx="1169736" cy="14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50131</xdr:colOff>
      <xdr:row>7</xdr:row>
      <xdr:rowOff>1503947</xdr:rowOff>
    </xdr:from>
    <xdr:to>
      <xdr:col>7</xdr:col>
      <xdr:colOff>1490131</xdr:colOff>
      <xdr:row>8</xdr:row>
      <xdr:rowOff>1423289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E74722A4-D7EE-8358-7581-BC3B5123F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131" y="10911973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1440000</xdr:colOff>
      <xdr:row>12</xdr:row>
      <xdr:rowOff>1440000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03ACBA65-663C-8882-ED82-36E3E0F94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08684" y="17011316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1437105</xdr:colOff>
      <xdr:row>12</xdr:row>
      <xdr:rowOff>66842</xdr:rowOff>
    </xdr:from>
    <xdr:to>
      <xdr:col>7</xdr:col>
      <xdr:colOff>2877105</xdr:colOff>
      <xdr:row>12</xdr:row>
      <xdr:rowOff>1506842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E882F60D-01B8-8117-9432-0A7C6FE32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45789" y="17078158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133684</xdr:colOff>
      <xdr:row>10</xdr:row>
      <xdr:rowOff>16711</xdr:rowOff>
    </xdr:from>
    <xdr:to>
      <xdr:col>7</xdr:col>
      <xdr:colOff>1573684</xdr:colOff>
      <xdr:row>10</xdr:row>
      <xdr:rowOff>1456711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43747DAB-A3B0-4FA8-9FAD-C3B64C8C9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3684" y="13986711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1440000</xdr:colOff>
      <xdr:row>11</xdr:row>
      <xdr:rowOff>1440000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95083ADF-C310-7EF7-A354-1992D0E30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15490658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1955131</xdr:colOff>
      <xdr:row>5</xdr:row>
      <xdr:rowOff>1253289</xdr:rowOff>
    </xdr:from>
    <xdr:to>
      <xdr:col>8</xdr:col>
      <xdr:colOff>233947</xdr:colOff>
      <xdr:row>8</xdr:row>
      <xdr:rowOff>668421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58BC5856-31CA-4A2C-0365-27AA86FD3F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005131" y="7620000"/>
          <a:ext cx="2690395" cy="3977105"/>
        </a:xfrm>
        <a:prstGeom prst="rect">
          <a:avLst/>
        </a:prstGeom>
      </xdr:spPr>
    </xdr:pic>
    <xdr:clientData/>
  </xdr:twoCellAnchor>
  <xdr:twoCellAnchor editAs="oneCell">
    <xdr:from>
      <xdr:col>7</xdr:col>
      <xdr:colOff>1470525</xdr:colOff>
      <xdr:row>8</xdr:row>
      <xdr:rowOff>902368</xdr:rowOff>
    </xdr:from>
    <xdr:to>
      <xdr:col>7</xdr:col>
      <xdr:colOff>4227763</xdr:colOff>
      <xdr:row>10</xdr:row>
      <xdr:rowOff>618290</xdr:rowOff>
    </xdr:to>
    <xdr:pic>
      <xdr:nvPicPr>
        <xdr:cNvPr id="58" name="Picture 57">
          <a:extLst>
            <a:ext uri="{FF2B5EF4-FFF2-40B4-BE49-F238E27FC236}">
              <a16:creationId xmlns="" xmlns:a16="http://schemas.microsoft.com/office/drawing/2014/main" id="{789F27FE-4B4B-2513-7EEA-BCE7C1FC7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20525" y="11831052"/>
          <a:ext cx="2757238" cy="2757238"/>
        </a:xfrm>
        <a:prstGeom prst="rect">
          <a:avLst/>
        </a:prstGeom>
      </xdr:spPr>
    </xdr:pic>
    <xdr:clientData/>
  </xdr:twoCellAnchor>
  <xdr:twoCellAnchor editAs="oneCell">
    <xdr:from>
      <xdr:col>7</xdr:col>
      <xdr:colOff>167104</xdr:colOff>
      <xdr:row>14</xdr:row>
      <xdr:rowOff>2895</xdr:rowOff>
    </xdr:from>
    <xdr:to>
      <xdr:col>7</xdr:col>
      <xdr:colOff>1721183</xdr:colOff>
      <xdr:row>15</xdr:row>
      <xdr:rowOff>36316</xdr:rowOff>
    </xdr:to>
    <xdr:pic>
      <xdr:nvPicPr>
        <xdr:cNvPr id="60" name="Picture 59">
          <a:extLst>
            <a:ext uri="{FF2B5EF4-FFF2-40B4-BE49-F238E27FC236}">
              <a16:creationId xmlns="" xmlns:a16="http://schemas.microsoft.com/office/drawing/2014/main" id="{BDD01865-3D0A-AFFA-400E-141E7C4FC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7104" y="20055527"/>
          <a:ext cx="1554079" cy="1554079"/>
        </a:xfrm>
        <a:prstGeom prst="rect">
          <a:avLst/>
        </a:prstGeom>
      </xdr:spPr>
    </xdr:pic>
    <xdr:clientData/>
  </xdr:twoCellAnchor>
  <xdr:twoCellAnchor editAs="oneCell">
    <xdr:from>
      <xdr:col>7</xdr:col>
      <xdr:colOff>1437105</xdr:colOff>
      <xdr:row>13</xdr:row>
      <xdr:rowOff>718552</xdr:rowOff>
    </xdr:from>
    <xdr:to>
      <xdr:col>7</xdr:col>
      <xdr:colOff>3007895</xdr:colOff>
      <xdr:row>15</xdr:row>
      <xdr:rowOff>33421</xdr:rowOff>
    </xdr:to>
    <xdr:pic>
      <xdr:nvPicPr>
        <xdr:cNvPr id="62" name="Picture 61">
          <a:extLst>
            <a:ext uri="{FF2B5EF4-FFF2-40B4-BE49-F238E27FC236}">
              <a16:creationId xmlns="" xmlns:a16="http://schemas.microsoft.com/office/drawing/2014/main" id="{4AEF4192-4E0D-AA58-0403-71A620441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87105" y="19250526"/>
          <a:ext cx="1570790" cy="1570790"/>
        </a:xfrm>
        <a:prstGeom prst="rect">
          <a:avLst/>
        </a:prstGeom>
      </xdr:spPr>
    </xdr:pic>
    <xdr:clientData/>
  </xdr:twoCellAnchor>
  <xdr:twoCellAnchor editAs="oneCell">
    <xdr:from>
      <xdr:col>7</xdr:col>
      <xdr:colOff>401053</xdr:colOff>
      <xdr:row>60</xdr:row>
      <xdr:rowOff>111403</xdr:rowOff>
    </xdr:from>
    <xdr:to>
      <xdr:col>7</xdr:col>
      <xdr:colOff>4073988</xdr:colOff>
      <xdr:row>60</xdr:row>
      <xdr:rowOff>3787718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17ED26DA-E17E-B892-56E5-24D948C0F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0000" y="60113333"/>
          <a:ext cx="3672935" cy="3676315"/>
        </a:xfrm>
        <a:prstGeom prst="rect">
          <a:avLst/>
        </a:prstGeom>
      </xdr:spPr>
    </xdr:pic>
    <xdr:clientData/>
  </xdr:twoCellAnchor>
  <xdr:twoCellAnchor editAs="oneCell">
    <xdr:from>
      <xdr:col>7</xdr:col>
      <xdr:colOff>2205790</xdr:colOff>
      <xdr:row>81</xdr:row>
      <xdr:rowOff>222807</xdr:rowOff>
    </xdr:from>
    <xdr:to>
      <xdr:col>7</xdr:col>
      <xdr:colOff>4010527</xdr:colOff>
      <xdr:row>84</xdr:row>
      <xdr:rowOff>22281</xdr:rowOff>
    </xdr:to>
    <xdr:pic>
      <xdr:nvPicPr>
        <xdr:cNvPr id="59" name="Picture 58">
          <a:extLst>
            <a:ext uri="{FF2B5EF4-FFF2-40B4-BE49-F238E27FC236}">
              <a16:creationId xmlns="" xmlns:a16="http://schemas.microsoft.com/office/drawing/2014/main" id="{2D90456C-66A8-7CED-0F80-7048D8489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94737" y="82572281"/>
          <a:ext cx="1804737" cy="1804737"/>
        </a:xfrm>
        <a:prstGeom prst="rect">
          <a:avLst/>
        </a:prstGeom>
      </xdr:spPr>
    </xdr:pic>
    <xdr:clientData/>
  </xdr:twoCellAnchor>
  <xdr:twoCellAnchor editAs="oneCell">
    <xdr:from>
      <xdr:col>7</xdr:col>
      <xdr:colOff>155965</xdr:colOff>
      <xdr:row>86</xdr:row>
      <xdr:rowOff>512456</xdr:rowOff>
    </xdr:from>
    <xdr:to>
      <xdr:col>7</xdr:col>
      <xdr:colOff>2228070</xdr:colOff>
      <xdr:row>89</xdr:row>
      <xdr:rowOff>579298</xdr:rowOff>
    </xdr:to>
    <xdr:pic>
      <xdr:nvPicPr>
        <xdr:cNvPr id="61" name="Picture 60">
          <a:extLst>
            <a:ext uri="{FF2B5EF4-FFF2-40B4-BE49-F238E27FC236}">
              <a16:creationId xmlns="" xmlns:a16="http://schemas.microsoft.com/office/drawing/2014/main" id="{AE8CD4AD-13BB-8104-490E-0092CDE02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44912" y="86204035"/>
          <a:ext cx="2072105" cy="2072105"/>
        </a:xfrm>
        <a:prstGeom prst="rect">
          <a:avLst/>
        </a:prstGeom>
      </xdr:spPr>
    </xdr:pic>
    <xdr:clientData/>
  </xdr:twoCellAnchor>
  <xdr:twoCellAnchor editAs="oneCell">
    <xdr:from>
      <xdr:col>7</xdr:col>
      <xdr:colOff>356491</xdr:colOff>
      <xdr:row>83</xdr:row>
      <xdr:rowOff>378772</xdr:rowOff>
    </xdr:from>
    <xdr:to>
      <xdr:col>7</xdr:col>
      <xdr:colOff>2005263</xdr:colOff>
      <xdr:row>86</xdr:row>
      <xdr:rowOff>22281</xdr:rowOff>
    </xdr:to>
    <xdr:pic>
      <xdr:nvPicPr>
        <xdr:cNvPr id="63" name="Picture 62">
          <a:extLst>
            <a:ext uri="{FF2B5EF4-FFF2-40B4-BE49-F238E27FC236}">
              <a16:creationId xmlns="" xmlns:a16="http://schemas.microsoft.com/office/drawing/2014/main" id="{40A53F24-5063-1A61-A7CC-F346C6DEB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45438" y="84065088"/>
          <a:ext cx="1648772" cy="1648772"/>
        </a:xfrm>
        <a:prstGeom prst="rect">
          <a:avLst/>
        </a:prstGeom>
      </xdr:spPr>
    </xdr:pic>
    <xdr:clientData/>
  </xdr:twoCellAnchor>
  <xdr:twoCellAnchor editAs="oneCell">
    <xdr:from>
      <xdr:col>7</xdr:col>
      <xdr:colOff>2049825</xdr:colOff>
      <xdr:row>87</xdr:row>
      <xdr:rowOff>531172</xdr:rowOff>
    </xdr:from>
    <xdr:to>
      <xdr:col>7</xdr:col>
      <xdr:colOff>4277895</xdr:colOff>
      <xdr:row>91</xdr:row>
      <xdr:rowOff>85558</xdr:rowOff>
    </xdr:to>
    <xdr:pic>
      <xdr:nvPicPr>
        <xdr:cNvPr id="64" name="Picture 63">
          <a:extLst>
            <a:ext uri="{FF2B5EF4-FFF2-40B4-BE49-F238E27FC236}">
              <a16:creationId xmlns="" xmlns:a16="http://schemas.microsoft.com/office/drawing/2014/main" id="{A3A7B86B-026B-C270-00F5-F08A397EC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38772" y="86891172"/>
          <a:ext cx="2228070" cy="2228070"/>
        </a:xfrm>
        <a:prstGeom prst="rect">
          <a:avLst/>
        </a:prstGeom>
      </xdr:spPr>
    </xdr:pic>
    <xdr:clientData/>
  </xdr:twoCellAnchor>
  <xdr:twoCellAnchor editAs="oneCell">
    <xdr:from>
      <xdr:col>7</xdr:col>
      <xdr:colOff>2358189</xdr:colOff>
      <xdr:row>84</xdr:row>
      <xdr:rowOff>557018</xdr:rowOff>
    </xdr:from>
    <xdr:to>
      <xdr:col>7</xdr:col>
      <xdr:colOff>4211053</xdr:colOff>
      <xdr:row>87</xdr:row>
      <xdr:rowOff>404619</xdr:rowOff>
    </xdr:to>
    <xdr:pic>
      <xdr:nvPicPr>
        <xdr:cNvPr id="65" name="Picture 64">
          <a:extLst>
            <a:ext uri="{FF2B5EF4-FFF2-40B4-BE49-F238E27FC236}">
              <a16:creationId xmlns="" xmlns:a16="http://schemas.microsoft.com/office/drawing/2014/main" id="{17A4A572-A790-208A-8B71-5E54050C7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47136" y="84911755"/>
          <a:ext cx="1852864" cy="1852864"/>
        </a:xfrm>
        <a:prstGeom prst="rect">
          <a:avLst/>
        </a:prstGeom>
      </xdr:spPr>
    </xdr:pic>
    <xdr:clientData/>
  </xdr:twoCellAnchor>
  <xdr:twoCellAnchor editAs="oneCell">
    <xdr:from>
      <xdr:col>7</xdr:col>
      <xdr:colOff>868948</xdr:colOff>
      <xdr:row>91</xdr:row>
      <xdr:rowOff>155965</xdr:rowOff>
    </xdr:from>
    <xdr:to>
      <xdr:col>7</xdr:col>
      <xdr:colOff>2517720</xdr:colOff>
      <xdr:row>93</xdr:row>
      <xdr:rowOff>467895</xdr:rowOff>
    </xdr:to>
    <xdr:pic>
      <xdr:nvPicPr>
        <xdr:cNvPr id="66" name="Picture 65">
          <a:extLst>
            <a:ext uri="{FF2B5EF4-FFF2-40B4-BE49-F238E27FC236}">
              <a16:creationId xmlns="" xmlns:a16="http://schemas.microsoft.com/office/drawing/2014/main" id="{65CD737A-FC4C-4D67-DEF4-F0E078215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57895" y="89189649"/>
          <a:ext cx="1648772" cy="1648772"/>
        </a:xfrm>
        <a:prstGeom prst="rect">
          <a:avLst/>
        </a:prstGeom>
      </xdr:spPr>
    </xdr:pic>
    <xdr:clientData/>
  </xdr:twoCellAnchor>
  <xdr:twoCellAnchor editAs="oneCell">
    <xdr:from>
      <xdr:col>7</xdr:col>
      <xdr:colOff>178246</xdr:colOff>
      <xdr:row>93</xdr:row>
      <xdr:rowOff>601579</xdr:rowOff>
    </xdr:from>
    <xdr:to>
      <xdr:col>7</xdr:col>
      <xdr:colOff>4144212</xdr:colOff>
      <xdr:row>99</xdr:row>
      <xdr:rowOff>557018</xdr:rowOff>
    </xdr:to>
    <xdr:pic>
      <xdr:nvPicPr>
        <xdr:cNvPr id="67" name="Picture 66">
          <a:extLst>
            <a:ext uri="{FF2B5EF4-FFF2-40B4-BE49-F238E27FC236}">
              <a16:creationId xmlns="" xmlns:a16="http://schemas.microsoft.com/office/drawing/2014/main" id="{1FC3ED5B-B5AF-4F58-603E-EAF1FC51A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67193" y="90972105"/>
          <a:ext cx="3965966" cy="3965966"/>
        </a:xfrm>
        <a:prstGeom prst="rect">
          <a:avLst/>
        </a:prstGeom>
      </xdr:spPr>
    </xdr:pic>
    <xdr:clientData/>
  </xdr:twoCellAnchor>
  <xdr:twoCellAnchor editAs="oneCell">
    <xdr:from>
      <xdr:col>7</xdr:col>
      <xdr:colOff>1024913</xdr:colOff>
      <xdr:row>104</xdr:row>
      <xdr:rowOff>22281</xdr:rowOff>
    </xdr:from>
    <xdr:to>
      <xdr:col>7</xdr:col>
      <xdr:colOff>4147738</xdr:colOff>
      <xdr:row>108</xdr:row>
      <xdr:rowOff>356491</xdr:rowOff>
    </xdr:to>
    <xdr:pic>
      <xdr:nvPicPr>
        <xdr:cNvPr id="68" name="Picture 67">
          <a:extLst>
            <a:ext uri="{FF2B5EF4-FFF2-40B4-BE49-F238E27FC236}">
              <a16:creationId xmlns="" xmlns:a16="http://schemas.microsoft.com/office/drawing/2014/main" id="{1342441E-1265-2681-650A-389E7B534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13860" y="97745439"/>
          <a:ext cx="3122825" cy="3007894"/>
        </a:xfrm>
        <a:prstGeom prst="rect">
          <a:avLst/>
        </a:prstGeom>
      </xdr:spPr>
    </xdr:pic>
    <xdr:clientData/>
  </xdr:twoCellAnchor>
  <xdr:twoCellAnchor editAs="oneCell">
    <xdr:from>
      <xdr:col>7</xdr:col>
      <xdr:colOff>591666</xdr:colOff>
      <xdr:row>108</xdr:row>
      <xdr:rowOff>554823</xdr:rowOff>
    </xdr:from>
    <xdr:to>
      <xdr:col>7</xdr:col>
      <xdr:colOff>3908703</xdr:colOff>
      <xdr:row>110</xdr:row>
      <xdr:rowOff>1861245</xdr:rowOff>
    </xdr:to>
    <xdr:pic>
      <xdr:nvPicPr>
        <xdr:cNvPr id="69" name="Picture 68">
          <a:extLst>
            <a:ext uri="{FF2B5EF4-FFF2-40B4-BE49-F238E27FC236}">
              <a16:creationId xmlns="" xmlns:a16="http://schemas.microsoft.com/office/drawing/2014/main" id="{8EE5A3DD-9EA0-4020-EA47-DCB191EF1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7055471">
          <a:off x="22117500" y="100614778"/>
          <a:ext cx="2643264" cy="3317037"/>
        </a:xfrm>
        <a:prstGeom prst="rect">
          <a:avLst/>
        </a:prstGeom>
      </xdr:spPr>
    </xdr:pic>
    <xdr:clientData/>
  </xdr:twoCellAnchor>
  <xdr:twoCellAnchor editAs="oneCell">
    <xdr:from>
      <xdr:col>7</xdr:col>
      <xdr:colOff>356493</xdr:colOff>
      <xdr:row>100</xdr:row>
      <xdr:rowOff>289649</xdr:rowOff>
    </xdr:from>
    <xdr:to>
      <xdr:col>7</xdr:col>
      <xdr:colOff>2562283</xdr:colOff>
      <xdr:row>103</xdr:row>
      <xdr:rowOff>490176</xdr:rowOff>
    </xdr:to>
    <xdr:pic>
      <xdr:nvPicPr>
        <xdr:cNvPr id="70" name="Picture 69">
          <a:extLst>
            <a:ext uri="{FF2B5EF4-FFF2-40B4-BE49-F238E27FC236}">
              <a16:creationId xmlns="" xmlns:a16="http://schemas.microsoft.com/office/drawing/2014/main" id="{07E8F8D7-830D-7A96-C747-6EB62E42F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45440" y="95339123"/>
          <a:ext cx="2205790" cy="2205790"/>
        </a:xfrm>
        <a:prstGeom prst="rect">
          <a:avLst/>
        </a:prstGeom>
      </xdr:spPr>
    </xdr:pic>
    <xdr:clientData/>
  </xdr:twoCellAnchor>
  <xdr:twoCellAnchor editAs="oneCell">
    <xdr:from>
      <xdr:col>7</xdr:col>
      <xdr:colOff>2695967</xdr:colOff>
      <xdr:row>100</xdr:row>
      <xdr:rowOff>18717</xdr:rowOff>
    </xdr:from>
    <xdr:to>
      <xdr:col>7</xdr:col>
      <xdr:colOff>4277895</xdr:colOff>
      <xdr:row>102</xdr:row>
      <xdr:rowOff>263803</xdr:rowOff>
    </xdr:to>
    <xdr:pic>
      <xdr:nvPicPr>
        <xdr:cNvPr id="71" name="Picture 70">
          <a:extLst>
            <a:ext uri="{FF2B5EF4-FFF2-40B4-BE49-F238E27FC236}">
              <a16:creationId xmlns="" xmlns:a16="http://schemas.microsoft.com/office/drawing/2014/main" id="{BE2FE2F6-ACCA-1EC0-DAB2-D25C971C8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84914" y="95068191"/>
          <a:ext cx="1581928" cy="158192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rive\Long%20Paws\Invoices%20Issued\Master%20Sheet\Long%20Paws%20Invoice%20Master%20V1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acts"/>
      <sheetName val="Orders"/>
      <sheetName val="Invoice (main) (2)"/>
      <sheetName val="Xero import"/>
      <sheetName val="eWarehousing import (2)"/>
      <sheetName val="Variables Grid"/>
      <sheetName val="Statement"/>
      <sheetName val="Variables"/>
      <sheetName val="Summary"/>
      <sheetName val="U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15">
          <cell r="B115" t="str">
            <v>DPD</v>
          </cell>
        </row>
        <row r="116">
          <cell r="B116" t="str">
            <v>Parcelforce 24</v>
          </cell>
        </row>
        <row r="117">
          <cell r="B117" t="str">
            <v>Parcelforce 48</v>
          </cell>
        </row>
        <row r="118">
          <cell r="B118" t="str">
            <v>Parcelforce European Road</v>
          </cell>
        </row>
        <row r="119">
          <cell r="B119" t="str">
            <v>Parcelforce Saturday</v>
          </cell>
        </row>
        <row r="120">
          <cell r="B120" t="str">
            <v>Parcelforce 9AM</v>
          </cell>
        </row>
        <row r="121">
          <cell r="B121" t="str">
            <v>Parcelforce 10AM</v>
          </cell>
        </row>
        <row r="122">
          <cell r="B122" t="str">
            <v>Parcelforce AM (Noon)</v>
          </cell>
        </row>
        <row r="123">
          <cell r="B123" t="str">
            <v>Parcelforce Offshore</v>
          </cell>
        </row>
        <row r="124">
          <cell r="B124" t="str">
            <v>Parcelforce 24 Large</v>
          </cell>
        </row>
        <row r="125">
          <cell r="B125" t="str">
            <v>Parcelforce 48 Large</v>
          </cell>
        </row>
        <row r="126">
          <cell r="B126" t="str">
            <v>RM 24 Recorded Packet</v>
          </cell>
        </row>
        <row r="127">
          <cell r="B127" t="str">
            <v>RM 24 Packet</v>
          </cell>
        </row>
        <row r="128">
          <cell r="B128" t="str">
            <v>RM 48 Packet</v>
          </cell>
        </row>
        <row r="129">
          <cell r="B129" t="str">
            <v>RM 48 Recorded Packet</v>
          </cell>
        </row>
        <row r="130">
          <cell r="B130" t="str">
            <v>RM 24 (LL)</v>
          </cell>
        </row>
        <row r="131">
          <cell r="B131" t="str">
            <v>RM 24 (LL) Recorded</v>
          </cell>
        </row>
        <row r="132">
          <cell r="B132" t="str">
            <v>RM 48 (LL)</v>
          </cell>
        </row>
        <row r="133">
          <cell r="B133" t="str">
            <v>RM 48 (LL) Recorded</v>
          </cell>
        </row>
        <row r="134">
          <cell r="B134" t="str">
            <v>Special Delivery by 1PM - 5000</v>
          </cell>
        </row>
        <row r="135">
          <cell r="B135" t="str">
            <v>Special Delivery by 9AM - 1000</v>
          </cell>
        </row>
        <row r="136">
          <cell r="B136" t="str">
            <v>Royal Mail Tracked 24</v>
          </cell>
        </row>
        <row r="137">
          <cell r="B137" t="str">
            <v>Royal Mail Tracked 24 &amp; Signed</v>
          </cell>
        </row>
        <row r="138">
          <cell r="B138" t="str">
            <v>Royal Mail Tracked 48</v>
          </cell>
        </row>
        <row r="139">
          <cell r="B139" t="str">
            <v>Royal Mail Tracked 48 &amp; Signed</v>
          </cell>
        </row>
        <row r="140">
          <cell r="B140" t="str">
            <v>International Standard - Letter</v>
          </cell>
        </row>
        <row r="141">
          <cell r="B141" t="str">
            <v>International Standard - Large Letter</v>
          </cell>
        </row>
        <row r="142">
          <cell r="B142" t="str">
            <v>International Standard - Parcel</v>
          </cell>
        </row>
        <row r="143">
          <cell r="B143" t="str">
            <v>International Tracked - Letter</v>
          </cell>
        </row>
        <row r="144">
          <cell r="B144" t="str">
            <v>International Tracked - Large Letter</v>
          </cell>
        </row>
        <row r="145">
          <cell r="B145" t="str">
            <v>International Tracked - Parcel</v>
          </cell>
        </row>
        <row r="146">
          <cell r="B146" t="str">
            <v>International Signed For - Letter</v>
          </cell>
        </row>
        <row r="147">
          <cell r="B147" t="str">
            <v>International Signed For - Large Letter</v>
          </cell>
        </row>
        <row r="148">
          <cell r="B148" t="str">
            <v>International Signed For - Parcel</v>
          </cell>
        </row>
        <row r="149">
          <cell r="B149" t="str">
            <v>International Tracked and Signed - Letter</v>
          </cell>
        </row>
        <row r="150">
          <cell r="B150" t="str">
            <v>International Tracked and Signed - Large Letter</v>
          </cell>
        </row>
        <row r="151">
          <cell r="B151" t="str">
            <v>International Tracked and Signed - Parcel</v>
          </cell>
        </row>
        <row r="152">
          <cell r="B152" t="str">
            <v>UPS Standard</v>
          </cell>
        </row>
        <row r="153">
          <cell r="B153" t="str">
            <v>UPS Express</v>
          </cell>
        </row>
        <row r="154">
          <cell r="B154" t="str">
            <v>UPS Express Saver</v>
          </cell>
        </row>
        <row r="155">
          <cell r="B155" t="str">
            <v>UPS Express Plus</v>
          </cell>
        </row>
        <row r="156">
          <cell r="B156" t="str">
            <v>UPS Standard - Saturday</v>
          </cell>
        </row>
      </sheetData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X112"/>
  <sheetViews>
    <sheetView tabSelected="1" zoomScale="57" zoomScaleNormal="57" zoomScalePageLayoutView="75" workbookViewId="0">
      <pane xSplit="4" ySplit="2" topLeftCell="E3" activePane="bottomRight" state="frozen"/>
      <selection pane="topRight" activeCell="F1" sqref="F1"/>
      <selection pane="bottomLeft" activeCell="A2" sqref="A2"/>
      <selection pane="bottomRight" activeCell="I3" sqref="I3"/>
    </sheetView>
  </sheetViews>
  <sheetFormatPr defaultColWidth="10.625" defaultRowHeight="49.35" customHeight="1" x14ac:dyDescent="0.25"/>
  <cols>
    <col min="1" max="1" width="52.125" style="1" customWidth="1"/>
    <col min="2" max="2" width="76.5" style="1" customWidth="1"/>
    <col min="3" max="3" width="39.625" style="1" customWidth="1"/>
    <col min="4" max="4" width="50" style="1" customWidth="1"/>
    <col min="5" max="5" width="16.5" style="1" customWidth="1"/>
    <col min="6" max="6" width="21.625" style="5" customWidth="1"/>
    <col min="7" max="7" width="26.5" style="5" customWidth="1"/>
    <col min="8" max="8" width="57.875" style="5" customWidth="1"/>
    <col min="9" max="9" width="50.125" style="18" customWidth="1"/>
    <col min="10" max="10" width="36.375" style="1" customWidth="1"/>
    <col min="11" max="11" width="11.875" style="1" bestFit="1" customWidth="1"/>
    <col min="12" max="12" width="16" style="1" customWidth="1"/>
    <col min="13" max="15" width="11.5" style="1" bestFit="1" customWidth="1"/>
    <col min="16" max="16" width="26.125" style="1" bestFit="1" customWidth="1"/>
    <col min="17" max="18" width="11.5" style="1" bestFit="1" customWidth="1"/>
    <col min="19" max="19" width="18.125" style="1" bestFit="1" customWidth="1"/>
    <col min="20" max="20" width="16.5" style="1" bestFit="1" customWidth="1"/>
    <col min="21" max="21" width="19.875" style="1" bestFit="1" customWidth="1"/>
    <col min="22" max="16384" width="10.625" style="1"/>
  </cols>
  <sheetData>
    <row r="1" spans="1:21" ht="49.35" customHeight="1" x14ac:dyDescent="0.25">
      <c r="K1" s="17" t="s">
        <v>74</v>
      </c>
      <c r="Q1" s="16" t="s">
        <v>75</v>
      </c>
    </row>
    <row r="2" spans="1:21" s="6" customFormat="1" ht="131.25" x14ac:dyDescent="0.25">
      <c r="A2" s="7" t="s">
        <v>1</v>
      </c>
      <c r="B2" s="2" t="s">
        <v>2</v>
      </c>
      <c r="C2" s="2" t="s">
        <v>3</v>
      </c>
      <c r="D2" s="2" t="s">
        <v>63</v>
      </c>
      <c r="E2" s="2" t="s">
        <v>0</v>
      </c>
      <c r="F2" s="2" t="s">
        <v>218</v>
      </c>
      <c r="G2" s="2" t="s">
        <v>217</v>
      </c>
      <c r="H2" s="22" t="s">
        <v>94</v>
      </c>
      <c r="I2" s="19" t="s">
        <v>79</v>
      </c>
      <c r="J2" s="6" t="s">
        <v>84</v>
      </c>
      <c r="K2" s="10" t="s">
        <v>64</v>
      </c>
      <c r="L2" s="10" t="s">
        <v>65</v>
      </c>
      <c r="M2" s="11" t="s">
        <v>66</v>
      </c>
      <c r="N2" s="11" t="s">
        <v>67</v>
      </c>
      <c r="O2" s="11" t="s">
        <v>68</v>
      </c>
      <c r="P2" s="12" t="s">
        <v>69</v>
      </c>
      <c r="Q2" s="10" t="s">
        <v>70</v>
      </c>
      <c r="R2" s="10" t="s">
        <v>71</v>
      </c>
      <c r="S2" s="13" t="s">
        <v>76</v>
      </c>
      <c r="T2" s="13" t="s">
        <v>72</v>
      </c>
      <c r="U2" s="13" t="s">
        <v>73</v>
      </c>
    </row>
    <row r="3" spans="1:21" ht="113.25" customHeight="1" x14ac:dyDescent="0.25">
      <c r="A3" s="3" t="s">
        <v>107</v>
      </c>
      <c r="B3" s="3" t="s">
        <v>108</v>
      </c>
      <c r="C3" s="3" t="s">
        <v>109</v>
      </c>
      <c r="D3" s="3" t="s">
        <v>110</v>
      </c>
      <c r="E3" s="4">
        <v>415</v>
      </c>
      <c r="F3" s="8">
        <v>24.99</v>
      </c>
      <c r="G3" s="8">
        <f>SUM(E3*F3)</f>
        <v>10370.849999999999</v>
      </c>
      <c r="I3" s="20"/>
      <c r="K3" s="14">
        <v>6</v>
      </c>
      <c r="L3" s="14"/>
      <c r="M3" s="14"/>
      <c r="N3" s="14"/>
      <c r="O3" s="14"/>
      <c r="P3" s="15"/>
      <c r="Q3" s="14"/>
      <c r="R3" s="15"/>
      <c r="S3" s="15"/>
      <c r="U3" s="15"/>
    </row>
    <row r="4" spans="1:21" ht="103.5" customHeight="1" x14ac:dyDescent="0.25">
      <c r="A4" s="3" t="s">
        <v>111</v>
      </c>
      <c r="B4" s="3" t="s">
        <v>112</v>
      </c>
      <c r="C4" s="3"/>
      <c r="D4" s="3" t="s">
        <v>113</v>
      </c>
      <c r="E4" s="4">
        <v>820</v>
      </c>
      <c r="F4" s="8">
        <v>19.989999999999998</v>
      </c>
      <c r="G4" s="8">
        <f t="shared" ref="G4:G67" si="0">SUM(E4*F4)</f>
        <v>16391.8</v>
      </c>
      <c r="I4" s="20"/>
      <c r="K4" s="14">
        <v>6</v>
      </c>
      <c r="L4" s="14"/>
      <c r="M4" s="14"/>
      <c r="N4" s="14"/>
      <c r="O4" s="14"/>
      <c r="P4" s="15"/>
      <c r="Q4" s="14"/>
      <c r="R4" s="15"/>
      <c r="S4" s="15"/>
      <c r="T4" s="15"/>
      <c r="U4" s="15"/>
    </row>
    <row r="5" spans="1:21" ht="103.5" customHeight="1" x14ac:dyDescent="0.25">
      <c r="A5" s="3" t="s">
        <v>111</v>
      </c>
      <c r="B5" s="3" t="s">
        <v>114</v>
      </c>
      <c r="C5" s="3"/>
      <c r="D5" s="3" t="s">
        <v>115</v>
      </c>
      <c r="E5" s="4">
        <v>836</v>
      </c>
      <c r="F5" s="8">
        <v>19.989999999999998</v>
      </c>
      <c r="G5" s="8">
        <f t="shared" si="0"/>
        <v>16711.64</v>
      </c>
      <c r="I5" s="20"/>
      <c r="K5" s="14">
        <v>6</v>
      </c>
      <c r="L5" s="14"/>
      <c r="M5" s="14"/>
      <c r="N5" s="14"/>
      <c r="O5" s="14"/>
      <c r="P5" s="15"/>
      <c r="Q5" s="14"/>
      <c r="R5" s="15"/>
      <c r="S5" s="15"/>
      <c r="T5" s="15"/>
      <c r="U5" s="15"/>
    </row>
    <row r="6" spans="1:21" ht="120" customHeight="1" x14ac:dyDescent="0.25">
      <c r="A6" s="3" t="s">
        <v>154</v>
      </c>
      <c r="B6" s="3" t="s">
        <v>112</v>
      </c>
      <c r="C6" s="3" t="s">
        <v>155</v>
      </c>
      <c r="D6" s="3" t="s">
        <v>156</v>
      </c>
      <c r="E6" s="4">
        <v>549</v>
      </c>
      <c r="F6" s="8">
        <v>13.49</v>
      </c>
      <c r="G6" s="8">
        <f t="shared" si="0"/>
        <v>7406.01</v>
      </c>
      <c r="I6" s="20"/>
      <c r="K6" s="14">
        <v>48</v>
      </c>
      <c r="L6" s="14"/>
      <c r="M6" s="14"/>
      <c r="N6" s="14"/>
      <c r="O6" s="14"/>
      <c r="P6" s="15"/>
      <c r="Q6" s="14"/>
      <c r="R6" s="15"/>
      <c r="S6" s="15"/>
      <c r="T6" s="15"/>
      <c r="U6" s="15"/>
    </row>
    <row r="7" spans="1:21" ht="120" customHeight="1" x14ac:dyDescent="0.25">
      <c r="A7" s="3" t="s">
        <v>154</v>
      </c>
      <c r="B7" s="3" t="s">
        <v>157</v>
      </c>
      <c r="C7" s="3" t="s">
        <v>155</v>
      </c>
      <c r="D7" s="3" t="s">
        <v>158</v>
      </c>
      <c r="E7" s="4">
        <v>287</v>
      </c>
      <c r="F7" s="8">
        <v>13.49</v>
      </c>
      <c r="G7" s="8">
        <f t="shared" si="0"/>
        <v>3871.63</v>
      </c>
      <c r="I7" s="20"/>
      <c r="K7" s="14">
        <v>48</v>
      </c>
      <c r="L7" s="14"/>
      <c r="M7" s="14"/>
      <c r="N7" s="14"/>
      <c r="O7" s="14"/>
      <c r="P7" s="15"/>
      <c r="Q7" s="14"/>
      <c r="R7" s="15"/>
      <c r="S7" s="15"/>
      <c r="T7" s="15"/>
      <c r="U7" s="15"/>
    </row>
    <row r="8" spans="1:21" ht="120" customHeight="1" x14ac:dyDescent="0.25">
      <c r="A8" s="3" t="s">
        <v>154</v>
      </c>
      <c r="B8" s="3" t="s">
        <v>159</v>
      </c>
      <c r="C8" s="3" t="s">
        <v>155</v>
      </c>
      <c r="D8" s="3" t="s">
        <v>160</v>
      </c>
      <c r="E8" s="4">
        <v>218</v>
      </c>
      <c r="F8" s="8">
        <v>13.49</v>
      </c>
      <c r="G8" s="8">
        <f t="shared" si="0"/>
        <v>2940.82</v>
      </c>
      <c r="I8" s="20"/>
      <c r="K8" s="14">
        <v>48</v>
      </c>
      <c r="L8" s="14"/>
      <c r="M8" s="14"/>
      <c r="N8" s="14"/>
      <c r="O8" s="14"/>
      <c r="P8" s="15"/>
      <c r="Q8" s="14"/>
      <c r="R8" s="15"/>
      <c r="S8" s="15"/>
      <c r="T8" s="15"/>
      <c r="U8" s="15"/>
    </row>
    <row r="9" spans="1:21" ht="120" customHeight="1" x14ac:dyDescent="0.25">
      <c r="A9" s="3" t="s">
        <v>154</v>
      </c>
      <c r="B9" s="3" t="s">
        <v>157</v>
      </c>
      <c r="C9" s="3" t="s">
        <v>109</v>
      </c>
      <c r="D9" s="3" t="s">
        <v>161</v>
      </c>
      <c r="E9" s="4">
        <v>777</v>
      </c>
      <c r="F9" s="8">
        <v>14.75</v>
      </c>
      <c r="G9" s="8">
        <f t="shared" si="0"/>
        <v>11460.75</v>
      </c>
      <c r="I9" s="20"/>
      <c r="K9" s="14">
        <v>48</v>
      </c>
      <c r="L9" s="14"/>
      <c r="M9" s="14"/>
      <c r="N9" s="14"/>
      <c r="O9" s="14"/>
      <c r="P9" s="15"/>
      <c r="Q9" s="14"/>
      <c r="R9" s="15"/>
      <c r="S9" s="15"/>
      <c r="T9" s="15"/>
      <c r="U9" s="15"/>
    </row>
    <row r="10" spans="1:21" ht="120" customHeight="1" x14ac:dyDescent="0.25">
      <c r="A10" s="3" t="s">
        <v>154</v>
      </c>
      <c r="B10" s="3" t="s">
        <v>108</v>
      </c>
      <c r="C10" s="3" t="s">
        <v>109</v>
      </c>
      <c r="D10" s="3" t="s">
        <v>162</v>
      </c>
      <c r="E10" s="4">
        <v>58</v>
      </c>
      <c r="F10" s="8">
        <v>14.75</v>
      </c>
      <c r="G10" s="8">
        <f t="shared" si="0"/>
        <v>855.5</v>
      </c>
      <c r="I10" s="20"/>
      <c r="K10" s="14">
        <v>48</v>
      </c>
      <c r="L10" s="14"/>
      <c r="M10" s="14"/>
      <c r="N10" s="14"/>
      <c r="O10" s="14"/>
      <c r="P10" s="15"/>
      <c r="Q10" s="14"/>
      <c r="R10" s="15"/>
      <c r="S10" s="15"/>
      <c r="T10" s="15"/>
      <c r="U10" s="15"/>
    </row>
    <row r="11" spans="1:21" ht="120" customHeight="1" x14ac:dyDescent="0.25">
      <c r="A11" s="3" t="s">
        <v>154</v>
      </c>
      <c r="B11" s="3" t="s">
        <v>157</v>
      </c>
      <c r="C11" s="3" t="s">
        <v>163</v>
      </c>
      <c r="D11" s="3" t="s">
        <v>164</v>
      </c>
      <c r="E11" s="4">
        <v>473</v>
      </c>
      <c r="F11" s="8">
        <v>15.99</v>
      </c>
      <c r="G11" s="8">
        <f t="shared" si="0"/>
        <v>7563.27</v>
      </c>
      <c r="I11" s="20"/>
      <c r="K11" s="14">
        <v>48</v>
      </c>
      <c r="L11" s="14"/>
      <c r="M11" s="14"/>
      <c r="N11" s="14"/>
      <c r="O11" s="14"/>
      <c r="P11" s="15"/>
      <c r="Q11" s="14"/>
      <c r="R11" s="15"/>
      <c r="S11" s="15"/>
      <c r="T11" s="15"/>
      <c r="U11" s="15"/>
    </row>
    <row r="12" spans="1:21" ht="120" customHeight="1" x14ac:dyDescent="0.25">
      <c r="A12" s="3" t="s">
        <v>154</v>
      </c>
      <c r="B12" s="3" t="s">
        <v>159</v>
      </c>
      <c r="C12" s="3" t="s">
        <v>163</v>
      </c>
      <c r="D12" s="3" t="s">
        <v>165</v>
      </c>
      <c r="E12" s="4">
        <v>123</v>
      </c>
      <c r="F12" s="8">
        <v>15.99</v>
      </c>
      <c r="G12" s="8">
        <f t="shared" si="0"/>
        <v>1966.77</v>
      </c>
      <c r="I12" s="20"/>
      <c r="K12" s="14">
        <v>48</v>
      </c>
      <c r="L12" s="14"/>
      <c r="M12" s="14"/>
      <c r="N12" s="14"/>
      <c r="O12" s="14"/>
      <c r="P12" s="15"/>
      <c r="Q12" s="14"/>
      <c r="R12" s="15"/>
      <c r="S12" s="15"/>
      <c r="T12" s="15"/>
      <c r="U12" s="15"/>
    </row>
    <row r="13" spans="1:21" ht="120" customHeight="1" x14ac:dyDescent="0.25">
      <c r="A13" s="3" t="s">
        <v>154</v>
      </c>
      <c r="B13" s="24" t="s">
        <v>167</v>
      </c>
      <c r="C13" s="3" t="s">
        <v>163</v>
      </c>
      <c r="D13" s="3" t="s">
        <v>168</v>
      </c>
      <c r="E13" s="4">
        <v>2061</v>
      </c>
      <c r="F13" s="8">
        <v>15.99</v>
      </c>
      <c r="G13" s="8">
        <f t="shared" si="0"/>
        <v>32955.39</v>
      </c>
      <c r="I13" s="20"/>
      <c r="K13" s="14">
        <v>48</v>
      </c>
      <c r="L13" s="14"/>
      <c r="M13" s="14"/>
      <c r="N13" s="14"/>
      <c r="O13" s="14"/>
      <c r="P13" s="15"/>
      <c r="Q13" s="14"/>
      <c r="R13" s="15"/>
      <c r="S13" s="15"/>
      <c r="T13" s="15"/>
      <c r="U13" s="15"/>
    </row>
    <row r="14" spans="1:21" ht="58.5" customHeight="1" x14ac:dyDescent="0.25">
      <c r="A14" s="3"/>
      <c r="B14" s="3"/>
      <c r="C14" s="3"/>
      <c r="D14" s="3"/>
      <c r="E14" s="4"/>
      <c r="F14" s="8"/>
      <c r="G14" s="8">
        <f t="shared" si="0"/>
        <v>0</v>
      </c>
      <c r="I14" s="20"/>
      <c r="K14" s="14"/>
      <c r="L14" s="14"/>
      <c r="M14" s="14"/>
      <c r="N14" s="14"/>
      <c r="O14" s="14"/>
      <c r="P14" s="15"/>
      <c r="Q14" s="14"/>
      <c r="R14" s="15"/>
      <c r="S14" s="15"/>
      <c r="T14" s="15"/>
      <c r="U14" s="15"/>
    </row>
    <row r="15" spans="1:21" ht="120" customHeight="1" x14ac:dyDescent="0.25">
      <c r="A15" s="24" t="s">
        <v>169</v>
      </c>
      <c r="B15" s="24" t="s">
        <v>108</v>
      </c>
      <c r="C15" s="3" t="s">
        <v>109</v>
      </c>
      <c r="D15" s="3" t="s">
        <v>166</v>
      </c>
      <c r="E15" s="4">
        <v>435</v>
      </c>
      <c r="F15" s="8">
        <v>12.99</v>
      </c>
      <c r="G15" s="8">
        <f t="shared" si="0"/>
        <v>5650.6500000000005</v>
      </c>
      <c r="I15" s="20"/>
      <c r="K15" s="14"/>
      <c r="L15" s="14"/>
      <c r="M15" s="14"/>
      <c r="N15" s="14"/>
      <c r="O15" s="14"/>
      <c r="P15" s="15"/>
      <c r="Q15" s="14"/>
      <c r="R15" s="15"/>
      <c r="S15" s="15"/>
      <c r="T15" s="15"/>
      <c r="U15" s="15"/>
    </row>
    <row r="16" spans="1:21" ht="58.5" customHeight="1" x14ac:dyDescent="0.25">
      <c r="A16" s="3"/>
      <c r="B16" s="3"/>
      <c r="C16" s="3"/>
      <c r="D16" s="3"/>
      <c r="E16" s="4"/>
      <c r="F16" s="8"/>
      <c r="G16" s="8">
        <f t="shared" si="0"/>
        <v>0</v>
      </c>
      <c r="I16" s="20"/>
      <c r="K16" s="14"/>
      <c r="L16" s="14"/>
      <c r="M16" s="14"/>
      <c r="N16" s="14"/>
      <c r="O16" s="14"/>
      <c r="P16" s="15"/>
      <c r="Q16" s="14"/>
      <c r="R16" s="15"/>
      <c r="S16" s="15"/>
      <c r="T16" s="15"/>
      <c r="U16" s="15"/>
    </row>
    <row r="17" spans="1:24" ht="58.5" customHeight="1" x14ac:dyDescent="0.25">
      <c r="A17" s="3" t="s">
        <v>7</v>
      </c>
      <c r="B17" s="3" t="s">
        <v>15</v>
      </c>
      <c r="C17" s="3" t="s">
        <v>13</v>
      </c>
      <c r="D17" s="3" t="s">
        <v>21</v>
      </c>
      <c r="E17" s="4">
        <v>36</v>
      </c>
      <c r="F17" s="8">
        <v>12.99</v>
      </c>
      <c r="G17" s="8">
        <f t="shared" si="0"/>
        <v>467.64</v>
      </c>
      <c r="H17" s="21"/>
      <c r="I17" s="20" t="s">
        <v>77</v>
      </c>
      <c r="J17" s="20"/>
      <c r="K17" s="15">
        <v>36</v>
      </c>
      <c r="L17" s="15">
        <v>7</v>
      </c>
      <c r="M17" s="15">
        <v>31.5</v>
      </c>
      <c r="N17" s="15">
        <v>27.5</v>
      </c>
      <c r="O17" s="15">
        <v>28</v>
      </c>
      <c r="P17" s="15">
        <f t="shared" ref="P17:P18" si="1">M17*N17*O17/1000000</f>
        <v>2.4254999999999999E-2</v>
      </c>
      <c r="Q17" s="15">
        <v>12</v>
      </c>
      <c r="R17" s="15">
        <v>6</v>
      </c>
      <c r="S17" s="15">
        <f t="shared" ref="S17" si="2">K17*Q17*R17</f>
        <v>2592</v>
      </c>
      <c r="T17" s="15">
        <f t="shared" ref="T17:T18" si="3">R17*O17+18</f>
        <v>186</v>
      </c>
      <c r="U17" s="15">
        <f t="shared" ref="U17:U18" si="4">R17*Q17*L17+15</f>
        <v>519</v>
      </c>
    </row>
    <row r="18" spans="1:24" ht="231" customHeight="1" x14ac:dyDescent="0.25">
      <c r="A18" s="3" t="s">
        <v>7</v>
      </c>
      <c r="B18" s="24" t="s">
        <v>58</v>
      </c>
      <c r="C18" s="3" t="s">
        <v>13</v>
      </c>
      <c r="D18" s="3" t="s">
        <v>61</v>
      </c>
      <c r="E18" s="4">
        <v>2268</v>
      </c>
      <c r="F18" s="8">
        <v>11.99</v>
      </c>
      <c r="G18" s="8">
        <f t="shared" si="0"/>
        <v>27193.32</v>
      </c>
      <c r="H18" s="21"/>
      <c r="I18" s="20" t="s">
        <v>99</v>
      </c>
      <c r="J18" s="20" t="s">
        <v>78</v>
      </c>
      <c r="K18" s="15">
        <v>36</v>
      </c>
      <c r="L18" s="15">
        <v>7</v>
      </c>
      <c r="M18" s="15">
        <v>31.5</v>
      </c>
      <c r="N18" s="15">
        <v>27.5</v>
      </c>
      <c r="O18" s="15">
        <v>28</v>
      </c>
      <c r="P18" s="15">
        <f t="shared" si="1"/>
        <v>2.4254999999999999E-2</v>
      </c>
      <c r="Q18" s="15">
        <v>12</v>
      </c>
      <c r="R18" s="15">
        <v>6</v>
      </c>
      <c r="S18" s="15">
        <f>K18*Q18*R18</f>
        <v>2592</v>
      </c>
      <c r="T18" s="15">
        <f t="shared" si="3"/>
        <v>186</v>
      </c>
      <c r="U18" s="15">
        <f t="shared" si="4"/>
        <v>519</v>
      </c>
    </row>
    <row r="19" spans="1:24" ht="49.35" customHeight="1" x14ac:dyDescent="0.25">
      <c r="A19" s="3" t="s">
        <v>6</v>
      </c>
      <c r="B19" s="3" t="s">
        <v>32</v>
      </c>
      <c r="C19" s="3" t="s">
        <v>12</v>
      </c>
      <c r="D19" s="3" t="s">
        <v>53</v>
      </c>
      <c r="E19" s="4">
        <v>323</v>
      </c>
      <c r="F19" s="8">
        <v>23.99</v>
      </c>
      <c r="G19" s="8">
        <f t="shared" si="0"/>
        <v>7748.7699999999995</v>
      </c>
      <c r="H19" s="21"/>
      <c r="I19" s="20" t="s">
        <v>100</v>
      </c>
      <c r="J19" s="20" t="s">
        <v>80</v>
      </c>
      <c r="K19" s="15">
        <v>30</v>
      </c>
      <c r="L19" s="15">
        <v>5.16</v>
      </c>
      <c r="M19" s="15">
        <v>40</v>
      </c>
      <c r="N19" s="15">
        <v>30</v>
      </c>
      <c r="O19" s="15">
        <v>20</v>
      </c>
      <c r="P19" s="15">
        <v>2.4E-2</v>
      </c>
      <c r="Q19" s="15">
        <v>9</v>
      </c>
      <c r="R19" s="15">
        <v>9</v>
      </c>
      <c r="S19" s="15">
        <f t="shared" ref="S19:S27" si="5">K19*Q19*R19</f>
        <v>2430</v>
      </c>
      <c r="T19" s="15">
        <v>198</v>
      </c>
      <c r="U19" s="15">
        <v>432.96000000000004</v>
      </c>
    </row>
    <row r="20" spans="1:24" ht="49.35" customHeight="1" x14ac:dyDescent="0.25">
      <c r="A20" s="3" t="s">
        <v>6</v>
      </c>
      <c r="B20" s="3" t="s">
        <v>32</v>
      </c>
      <c r="C20" s="3" t="s">
        <v>14</v>
      </c>
      <c r="D20" s="3" t="s">
        <v>52</v>
      </c>
      <c r="E20" s="4">
        <v>317</v>
      </c>
      <c r="F20" s="8">
        <v>25.99</v>
      </c>
      <c r="G20" s="8">
        <f t="shared" si="0"/>
        <v>8238.83</v>
      </c>
      <c r="H20" s="21"/>
      <c r="I20" s="20" t="s">
        <v>100</v>
      </c>
      <c r="J20" s="20" t="s">
        <v>80</v>
      </c>
      <c r="K20" s="15">
        <v>30</v>
      </c>
      <c r="L20" s="15">
        <v>5.38</v>
      </c>
      <c r="M20" s="15">
        <v>40</v>
      </c>
      <c r="N20" s="15">
        <v>30</v>
      </c>
      <c r="O20" s="15">
        <v>20</v>
      </c>
      <c r="P20" s="15">
        <v>2.4E-2</v>
      </c>
      <c r="Q20" s="15">
        <v>9</v>
      </c>
      <c r="R20" s="15">
        <v>9</v>
      </c>
      <c r="S20" s="15">
        <f t="shared" si="5"/>
        <v>2430</v>
      </c>
      <c r="T20" s="15">
        <v>198</v>
      </c>
      <c r="U20" s="15">
        <v>450.78</v>
      </c>
    </row>
    <row r="21" spans="1:24" ht="49.35" customHeight="1" x14ac:dyDescent="0.25">
      <c r="A21" s="3" t="s">
        <v>6</v>
      </c>
      <c r="B21" s="3" t="s">
        <v>32</v>
      </c>
      <c r="C21" s="3" t="s">
        <v>16</v>
      </c>
      <c r="D21" s="3" t="s">
        <v>54</v>
      </c>
      <c r="E21" s="4">
        <v>324</v>
      </c>
      <c r="F21" s="8">
        <v>27.99</v>
      </c>
      <c r="G21" s="8">
        <f t="shared" si="0"/>
        <v>9068.76</v>
      </c>
      <c r="H21" s="21"/>
      <c r="I21" s="20" t="s">
        <v>100</v>
      </c>
      <c r="J21" s="20" t="s">
        <v>80</v>
      </c>
      <c r="K21" s="15">
        <v>30</v>
      </c>
      <c r="L21" s="15">
        <v>7.2</v>
      </c>
      <c r="M21" s="15">
        <v>40</v>
      </c>
      <c r="N21" s="15">
        <v>30</v>
      </c>
      <c r="O21" s="15">
        <v>30</v>
      </c>
      <c r="P21" s="15">
        <v>3.5999999999999997E-2</v>
      </c>
      <c r="Q21" s="15">
        <v>9</v>
      </c>
      <c r="R21" s="15">
        <v>6</v>
      </c>
      <c r="S21" s="15">
        <f t="shared" si="5"/>
        <v>1620</v>
      </c>
      <c r="T21" s="15">
        <v>198</v>
      </c>
      <c r="U21" s="15">
        <v>403.8</v>
      </c>
    </row>
    <row r="22" spans="1:24" ht="49.35" customHeight="1" x14ac:dyDescent="0.25">
      <c r="A22" s="3" t="s">
        <v>6</v>
      </c>
      <c r="B22" s="3" t="s">
        <v>9</v>
      </c>
      <c r="C22" s="3" t="s">
        <v>12</v>
      </c>
      <c r="D22" s="3" t="s">
        <v>55</v>
      </c>
      <c r="E22" s="4">
        <v>324</v>
      </c>
      <c r="F22" s="8">
        <v>23.99</v>
      </c>
      <c r="G22" s="8">
        <f t="shared" si="0"/>
        <v>7772.7599999999993</v>
      </c>
      <c r="I22" s="20" t="s">
        <v>100</v>
      </c>
      <c r="J22" s="20" t="s">
        <v>80</v>
      </c>
      <c r="K22" s="15">
        <v>30</v>
      </c>
      <c r="L22" s="15">
        <v>5.16</v>
      </c>
      <c r="M22" s="15">
        <v>40</v>
      </c>
      <c r="N22" s="15">
        <v>30</v>
      </c>
      <c r="O22" s="15">
        <v>20</v>
      </c>
      <c r="P22" s="15">
        <v>2.4E-2</v>
      </c>
      <c r="Q22" s="15">
        <v>9</v>
      </c>
      <c r="R22" s="15">
        <v>9</v>
      </c>
      <c r="S22" s="15">
        <f t="shared" si="5"/>
        <v>2430</v>
      </c>
      <c r="T22" s="15">
        <v>198</v>
      </c>
      <c r="U22" s="15">
        <v>432.96000000000004</v>
      </c>
    </row>
    <row r="23" spans="1:24" ht="49.35" customHeight="1" x14ac:dyDescent="0.25">
      <c r="A23" s="3" t="s">
        <v>6</v>
      </c>
      <c r="B23" s="3" t="s">
        <v>9</v>
      </c>
      <c r="C23" s="3" t="s">
        <v>14</v>
      </c>
      <c r="D23" s="3" t="s">
        <v>57</v>
      </c>
      <c r="E23" s="4">
        <v>328</v>
      </c>
      <c r="F23" s="8">
        <v>25.99</v>
      </c>
      <c r="G23" s="8">
        <f t="shared" si="0"/>
        <v>8524.7199999999993</v>
      </c>
      <c r="H23" s="21"/>
      <c r="I23" s="20" t="s">
        <v>100</v>
      </c>
      <c r="J23" s="20" t="s">
        <v>80</v>
      </c>
      <c r="K23" s="15">
        <v>30</v>
      </c>
      <c r="L23" s="15">
        <v>5.38</v>
      </c>
      <c r="M23" s="15">
        <v>40</v>
      </c>
      <c r="N23" s="15">
        <v>30</v>
      </c>
      <c r="O23" s="15">
        <v>20</v>
      </c>
      <c r="P23" s="15">
        <v>2.4E-2</v>
      </c>
      <c r="Q23" s="15">
        <v>9</v>
      </c>
      <c r="R23" s="15">
        <v>9</v>
      </c>
      <c r="S23" s="15">
        <f t="shared" si="5"/>
        <v>2430</v>
      </c>
      <c r="T23" s="15">
        <v>198</v>
      </c>
      <c r="U23" s="15">
        <v>450.78</v>
      </c>
    </row>
    <row r="24" spans="1:24" ht="49.35" customHeight="1" x14ac:dyDescent="0.25">
      <c r="A24" s="3" t="s">
        <v>6</v>
      </c>
      <c r="B24" s="3" t="s">
        <v>9</v>
      </c>
      <c r="C24" s="3" t="s">
        <v>16</v>
      </c>
      <c r="D24" s="3" t="s">
        <v>56</v>
      </c>
      <c r="E24" s="4">
        <v>326</v>
      </c>
      <c r="F24" s="8">
        <v>27.99</v>
      </c>
      <c r="G24" s="8">
        <f t="shared" si="0"/>
        <v>9124.74</v>
      </c>
      <c r="H24" s="21"/>
      <c r="I24" s="20" t="s">
        <v>100</v>
      </c>
      <c r="J24" s="20" t="s">
        <v>80</v>
      </c>
      <c r="K24" s="15">
        <v>30</v>
      </c>
      <c r="L24" s="15">
        <v>7.2</v>
      </c>
      <c r="M24" s="15">
        <v>40</v>
      </c>
      <c r="N24" s="15">
        <v>30</v>
      </c>
      <c r="O24" s="15">
        <v>30</v>
      </c>
      <c r="P24" s="15">
        <v>3.5999999999999997E-2</v>
      </c>
      <c r="Q24" s="15">
        <v>9</v>
      </c>
      <c r="R24" s="15">
        <v>6</v>
      </c>
      <c r="S24" s="15">
        <f t="shared" si="5"/>
        <v>1620</v>
      </c>
      <c r="T24" s="15">
        <v>198</v>
      </c>
      <c r="U24" s="15">
        <v>403.8</v>
      </c>
    </row>
    <row r="25" spans="1:24" ht="72" x14ac:dyDescent="0.25">
      <c r="A25" s="3" t="s">
        <v>8</v>
      </c>
      <c r="B25" s="24" t="s">
        <v>58</v>
      </c>
      <c r="C25" s="3" t="s">
        <v>13</v>
      </c>
      <c r="D25" s="3" t="s">
        <v>59</v>
      </c>
      <c r="E25" s="4">
        <v>16836</v>
      </c>
      <c r="F25" s="8">
        <v>5.99</v>
      </c>
      <c r="G25" s="8">
        <f t="shared" si="0"/>
        <v>100847.64</v>
      </c>
      <c r="H25" s="21"/>
      <c r="I25" s="20" t="s">
        <v>101</v>
      </c>
      <c r="J25" s="20" t="s">
        <v>81</v>
      </c>
      <c r="K25" s="14">
        <v>276</v>
      </c>
      <c r="L25" s="14">
        <v>5.5450000000000008</v>
      </c>
      <c r="M25" s="14">
        <v>30.5</v>
      </c>
      <c r="N25" s="14">
        <v>55.5</v>
      </c>
      <c r="O25" s="14">
        <v>26</v>
      </c>
      <c r="P25" s="15">
        <v>3.5999999999999997E-2</v>
      </c>
      <c r="Q25" s="14">
        <v>6</v>
      </c>
      <c r="R25" s="14">
        <v>4</v>
      </c>
      <c r="S25" s="15">
        <f t="shared" si="5"/>
        <v>6624</v>
      </c>
      <c r="T25" s="15">
        <v>198</v>
      </c>
      <c r="U25" s="15">
        <v>403.8</v>
      </c>
    </row>
    <row r="26" spans="1:24" ht="72" x14ac:dyDescent="0.25">
      <c r="A26" s="3" t="s">
        <v>8</v>
      </c>
      <c r="B26" s="24" t="s">
        <v>58</v>
      </c>
      <c r="C26" s="3" t="s">
        <v>10</v>
      </c>
      <c r="D26" s="3" t="s">
        <v>62</v>
      </c>
      <c r="E26" s="4">
        <v>17220</v>
      </c>
      <c r="F26" s="8">
        <v>5.99</v>
      </c>
      <c r="G26" s="8">
        <f t="shared" si="0"/>
        <v>103147.8</v>
      </c>
      <c r="H26" s="21"/>
      <c r="I26" s="20" t="s">
        <v>102</v>
      </c>
      <c r="J26" s="20" t="s">
        <v>82</v>
      </c>
      <c r="K26" s="14">
        <v>240</v>
      </c>
      <c r="L26" s="14">
        <v>9.625</v>
      </c>
      <c r="M26" s="14">
        <v>42.5</v>
      </c>
      <c r="N26" s="14">
        <v>53.5</v>
      </c>
      <c r="O26" s="14">
        <v>32</v>
      </c>
      <c r="P26" s="15">
        <v>3.5999999999999997E-2</v>
      </c>
      <c r="Q26" s="14">
        <v>4</v>
      </c>
      <c r="R26" s="14">
        <v>4</v>
      </c>
      <c r="S26" s="15">
        <f t="shared" si="5"/>
        <v>3840</v>
      </c>
      <c r="T26" s="15">
        <v>198</v>
      </c>
      <c r="U26" s="15">
        <v>403.8</v>
      </c>
    </row>
    <row r="27" spans="1:24" ht="72" x14ac:dyDescent="0.25">
      <c r="A27" s="3" t="s">
        <v>8</v>
      </c>
      <c r="B27" s="24" t="s">
        <v>58</v>
      </c>
      <c r="C27" s="3" t="s">
        <v>11</v>
      </c>
      <c r="D27" s="3" t="s">
        <v>60</v>
      </c>
      <c r="E27" s="4">
        <v>9504</v>
      </c>
      <c r="F27" s="8">
        <v>5.99</v>
      </c>
      <c r="G27" s="8">
        <f t="shared" si="0"/>
        <v>56928.959999999999</v>
      </c>
      <c r="H27" s="21"/>
      <c r="I27" s="20" t="s">
        <v>103</v>
      </c>
      <c r="J27" s="20" t="s">
        <v>83</v>
      </c>
      <c r="K27" s="14">
        <v>96</v>
      </c>
      <c r="L27" s="14">
        <v>4.8250000000000011</v>
      </c>
      <c r="M27" s="14">
        <v>48.5</v>
      </c>
      <c r="N27" s="14">
        <v>47.5</v>
      </c>
      <c r="O27" s="14">
        <v>18.5</v>
      </c>
      <c r="P27" s="15">
        <v>3.5999999999999997E-2</v>
      </c>
      <c r="Q27" s="14">
        <v>4</v>
      </c>
      <c r="R27" s="14">
        <v>6</v>
      </c>
      <c r="S27" s="15">
        <f t="shared" si="5"/>
        <v>2304</v>
      </c>
      <c r="T27" s="15">
        <v>198</v>
      </c>
      <c r="U27" s="15">
        <v>403.8</v>
      </c>
    </row>
    <row r="28" spans="1:24" ht="49.35" customHeight="1" x14ac:dyDescent="0.25">
      <c r="A28" s="3" t="s">
        <v>5</v>
      </c>
      <c r="B28" s="3" t="s">
        <v>15</v>
      </c>
      <c r="C28" s="3" t="s">
        <v>13</v>
      </c>
      <c r="D28" s="3" t="s">
        <v>25</v>
      </c>
      <c r="E28" s="4">
        <v>96</v>
      </c>
      <c r="F28" s="8">
        <v>5.99</v>
      </c>
      <c r="G28" s="8">
        <f t="shared" si="0"/>
        <v>575.04</v>
      </c>
      <c r="H28" s="21"/>
      <c r="I28" s="20" t="s">
        <v>77</v>
      </c>
      <c r="J28" s="20"/>
      <c r="K28" s="14">
        <v>276</v>
      </c>
      <c r="L28" s="14">
        <v>5.5450000000000008</v>
      </c>
      <c r="M28" s="14">
        <v>30.5</v>
      </c>
      <c r="N28" s="14">
        <v>55.5</v>
      </c>
      <c r="O28" s="14">
        <v>26</v>
      </c>
      <c r="P28" s="15">
        <v>3.5999999999999997E-2</v>
      </c>
      <c r="Q28" s="14">
        <v>6</v>
      </c>
      <c r="R28" s="14">
        <v>4</v>
      </c>
      <c r="S28" s="15">
        <f t="shared" ref="S28" si="6">K28*Q28*R28</f>
        <v>6624</v>
      </c>
      <c r="T28" s="15">
        <v>198</v>
      </c>
      <c r="U28" s="15">
        <v>403.8</v>
      </c>
    </row>
    <row r="29" spans="1:24" ht="49.35" customHeight="1" x14ac:dyDescent="0.25">
      <c r="A29" s="3" t="s">
        <v>5</v>
      </c>
      <c r="B29" s="3" t="s">
        <v>15</v>
      </c>
      <c r="C29" s="3" t="s">
        <v>10</v>
      </c>
      <c r="D29" s="3" t="s">
        <v>23</v>
      </c>
      <c r="E29" s="4">
        <v>78</v>
      </c>
      <c r="F29" s="8">
        <v>5.99</v>
      </c>
      <c r="G29" s="8">
        <f t="shared" si="0"/>
        <v>467.22</v>
      </c>
      <c r="H29" s="21"/>
      <c r="I29" s="20" t="s">
        <v>77</v>
      </c>
      <c r="J29" s="20"/>
      <c r="K29" s="14">
        <v>108</v>
      </c>
      <c r="L29" s="14">
        <v>2.79</v>
      </c>
      <c r="M29" s="14">
        <v>40</v>
      </c>
      <c r="N29" s="14">
        <v>30</v>
      </c>
      <c r="O29" s="14">
        <v>20</v>
      </c>
      <c r="P29" s="15">
        <f t="shared" ref="P29:P38" si="7">M29*N29*O29/1000000</f>
        <v>2.4E-2</v>
      </c>
      <c r="Q29" s="14">
        <v>9</v>
      </c>
      <c r="R29" s="15">
        <f>180/O29</f>
        <v>9</v>
      </c>
      <c r="S29" s="15">
        <f t="shared" ref="S29:S56" si="8">K29*Q29*R29</f>
        <v>8748</v>
      </c>
      <c r="T29" s="15">
        <f t="shared" ref="T29:T38" si="9">R29*O29+18</f>
        <v>198</v>
      </c>
      <c r="U29" s="15">
        <f t="shared" ref="U29:U38" si="10">R29*Q29*L29+15</f>
        <v>240.99</v>
      </c>
      <c r="V29" s="9"/>
      <c r="W29" s="9"/>
      <c r="X29" s="9"/>
    </row>
    <row r="30" spans="1:24" ht="49.35" customHeight="1" x14ac:dyDescent="0.25">
      <c r="A30" s="3" t="s">
        <v>5</v>
      </c>
      <c r="B30" s="3" t="s">
        <v>15</v>
      </c>
      <c r="C30" s="3" t="s">
        <v>10</v>
      </c>
      <c r="D30" s="3" t="s">
        <v>93</v>
      </c>
      <c r="E30" s="4">
        <v>37</v>
      </c>
      <c r="F30" s="8">
        <v>5.99</v>
      </c>
      <c r="G30" s="8">
        <f t="shared" si="0"/>
        <v>221.63</v>
      </c>
      <c r="H30" s="21"/>
      <c r="I30" s="20" t="s">
        <v>77</v>
      </c>
      <c r="J30" s="20"/>
      <c r="K30" s="14">
        <v>108</v>
      </c>
      <c r="L30" s="14">
        <v>2.79</v>
      </c>
      <c r="M30" s="14">
        <v>40</v>
      </c>
      <c r="N30" s="14">
        <v>30</v>
      </c>
      <c r="O30" s="14">
        <v>20</v>
      </c>
      <c r="P30" s="15">
        <f t="shared" ref="P30" si="11">M30*N30*O30/1000000</f>
        <v>2.4E-2</v>
      </c>
      <c r="Q30" s="14">
        <v>9</v>
      </c>
      <c r="R30" s="15">
        <f>180/O30</f>
        <v>9</v>
      </c>
      <c r="S30" s="15">
        <f t="shared" ref="S30" si="12">K30*Q30*R30</f>
        <v>8748</v>
      </c>
      <c r="T30" s="15">
        <f t="shared" ref="T30" si="13">R30*O30+18</f>
        <v>198</v>
      </c>
      <c r="U30" s="15">
        <f t="shared" ref="U30" si="14">R30*Q30*L30+15</f>
        <v>240.99</v>
      </c>
      <c r="V30" s="9"/>
      <c r="W30" s="9"/>
      <c r="X30" s="9"/>
    </row>
    <row r="31" spans="1:24" ht="129.75" customHeight="1" x14ac:dyDescent="0.25">
      <c r="A31" s="3" t="s">
        <v>4</v>
      </c>
      <c r="B31" s="3" t="s">
        <v>19</v>
      </c>
      <c r="C31" s="3" t="s">
        <v>10</v>
      </c>
      <c r="D31" s="3" t="s">
        <v>47</v>
      </c>
      <c r="E31" s="4">
        <v>219</v>
      </c>
      <c r="F31" s="8">
        <v>9.4499999999999993</v>
      </c>
      <c r="G31" s="8">
        <f t="shared" si="0"/>
        <v>2069.5499999999997</v>
      </c>
      <c r="H31" s="21"/>
      <c r="I31" s="20" t="s">
        <v>105</v>
      </c>
      <c r="J31" s="20"/>
      <c r="K31" s="14">
        <v>60</v>
      </c>
      <c r="L31" s="14">
        <v>2.4</v>
      </c>
      <c r="M31" s="14">
        <v>32</v>
      </c>
      <c r="N31" s="14">
        <v>26</v>
      </c>
      <c r="O31" s="14">
        <v>21</v>
      </c>
      <c r="P31" s="15">
        <f t="shared" si="7"/>
        <v>1.7472000000000001E-2</v>
      </c>
      <c r="Q31" s="14">
        <v>9</v>
      </c>
      <c r="R31" s="15">
        <f>ROUNDUP(180/O31,0)</f>
        <v>9</v>
      </c>
      <c r="S31" s="15">
        <f t="shared" si="8"/>
        <v>4860</v>
      </c>
      <c r="T31" s="15">
        <f t="shared" si="9"/>
        <v>207</v>
      </c>
      <c r="U31" s="15">
        <f t="shared" si="10"/>
        <v>209.4</v>
      </c>
      <c r="V31" s="9"/>
      <c r="W31" s="9"/>
      <c r="X31" s="9"/>
    </row>
    <row r="32" spans="1:24" ht="75.75" customHeight="1" x14ac:dyDescent="0.25">
      <c r="A32" s="3" t="s">
        <v>5</v>
      </c>
      <c r="B32" s="3" t="s">
        <v>19</v>
      </c>
      <c r="C32" s="3" t="s">
        <v>13</v>
      </c>
      <c r="D32" s="3" t="s">
        <v>24</v>
      </c>
      <c r="E32" s="4">
        <v>88</v>
      </c>
      <c r="F32" s="8">
        <v>5.99</v>
      </c>
      <c r="G32" s="8">
        <f t="shared" si="0"/>
        <v>527.12</v>
      </c>
      <c r="H32" s="21"/>
      <c r="I32" s="20" t="s">
        <v>95</v>
      </c>
      <c r="J32" s="20"/>
      <c r="K32" s="14">
        <v>98</v>
      </c>
      <c r="L32" s="14">
        <v>1.53</v>
      </c>
      <c r="M32" s="14">
        <v>31</v>
      </c>
      <c r="N32" s="14">
        <v>26</v>
      </c>
      <c r="O32" s="14">
        <v>20</v>
      </c>
      <c r="P32" s="15">
        <f t="shared" si="7"/>
        <v>1.6119999999999999E-2</v>
      </c>
      <c r="Q32" s="14">
        <v>12</v>
      </c>
      <c r="R32" s="15">
        <f>180/O32</f>
        <v>9</v>
      </c>
      <c r="S32" s="15">
        <f t="shared" si="8"/>
        <v>10584</v>
      </c>
      <c r="T32" s="15">
        <f t="shared" si="9"/>
        <v>198</v>
      </c>
      <c r="U32" s="15">
        <f t="shared" si="10"/>
        <v>180.24</v>
      </c>
    </row>
    <row r="33" spans="1:24" ht="75.75" customHeight="1" x14ac:dyDescent="0.25">
      <c r="A33" s="3" t="s">
        <v>5</v>
      </c>
      <c r="B33" s="3" t="s">
        <v>19</v>
      </c>
      <c r="C33" s="3" t="s">
        <v>10</v>
      </c>
      <c r="D33" s="3" t="s">
        <v>51</v>
      </c>
      <c r="E33" s="4">
        <v>292</v>
      </c>
      <c r="F33" s="8">
        <v>5.99</v>
      </c>
      <c r="G33" s="8">
        <f t="shared" si="0"/>
        <v>1749.0800000000002</v>
      </c>
      <c r="H33" s="21"/>
      <c r="I33" s="20" t="s">
        <v>97</v>
      </c>
      <c r="J33" s="20"/>
      <c r="K33" s="14">
        <v>108</v>
      </c>
      <c r="L33" s="14">
        <v>2.79</v>
      </c>
      <c r="M33" s="14">
        <v>40</v>
      </c>
      <c r="N33" s="14">
        <v>30</v>
      </c>
      <c r="O33" s="14">
        <v>20</v>
      </c>
      <c r="P33" s="15">
        <f t="shared" ref="P33" si="15">M33*N33*O33/1000000</f>
        <v>2.4E-2</v>
      </c>
      <c r="Q33" s="14">
        <v>9</v>
      </c>
      <c r="R33" s="15">
        <f>180/O33</f>
        <v>9</v>
      </c>
      <c r="S33" s="15">
        <f t="shared" ref="S33" si="16">K33*Q33*R33</f>
        <v>8748</v>
      </c>
      <c r="T33" s="15">
        <f t="shared" ref="T33" si="17">R33*O33+18</f>
        <v>198</v>
      </c>
      <c r="U33" s="15">
        <f t="shared" ref="U33" si="18">R33*Q33*L33+15</f>
        <v>240.99</v>
      </c>
      <c r="V33" s="9"/>
      <c r="W33" s="9"/>
      <c r="X33" s="9"/>
    </row>
    <row r="34" spans="1:24" ht="75.75" customHeight="1" x14ac:dyDescent="0.25">
      <c r="A34" s="3" t="s">
        <v>5</v>
      </c>
      <c r="B34" s="3" t="s">
        <v>19</v>
      </c>
      <c r="C34" s="3" t="s">
        <v>11</v>
      </c>
      <c r="D34" s="3" t="s">
        <v>92</v>
      </c>
      <c r="E34" s="4">
        <v>29</v>
      </c>
      <c r="F34" s="8">
        <v>5.99</v>
      </c>
      <c r="G34" s="8">
        <f t="shared" si="0"/>
        <v>173.71</v>
      </c>
      <c r="H34" s="21"/>
      <c r="I34" s="20" t="s">
        <v>97</v>
      </c>
      <c r="J34" s="20"/>
      <c r="K34" s="14">
        <v>108</v>
      </c>
      <c r="L34" s="14">
        <v>2.79</v>
      </c>
      <c r="M34" s="14">
        <v>40</v>
      </c>
      <c r="N34" s="14">
        <v>30</v>
      </c>
      <c r="O34" s="14">
        <v>20</v>
      </c>
      <c r="P34" s="15">
        <f t="shared" si="7"/>
        <v>2.4E-2</v>
      </c>
      <c r="Q34" s="14">
        <v>9</v>
      </c>
      <c r="R34" s="15">
        <f>180/O34</f>
        <v>9</v>
      </c>
      <c r="S34" s="15">
        <f t="shared" si="8"/>
        <v>8748</v>
      </c>
      <c r="T34" s="15">
        <f t="shared" si="9"/>
        <v>198</v>
      </c>
      <c r="U34" s="15">
        <f t="shared" si="10"/>
        <v>240.99</v>
      </c>
      <c r="V34" s="9"/>
      <c r="W34" s="9"/>
      <c r="X34" s="9"/>
    </row>
    <row r="35" spans="1:24" ht="49.35" customHeight="1" x14ac:dyDescent="0.25">
      <c r="A35" s="3" t="s">
        <v>4</v>
      </c>
      <c r="B35" s="3" t="s">
        <v>17</v>
      </c>
      <c r="C35" s="3" t="s">
        <v>13</v>
      </c>
      <c r="D35" s="3" t="s">
        <v>45</v>
      </c>
      <c r="E35" s="4">
        <v>216</v>
      </c>
      <c r="F35" s="8">
        <v>8.99</v>
      </c>
      <c r="G35" s="8">
        <f t="shared" si="0"/>
        <v>1941.8400000000001</v>
      </c>
      <c r="H35" s="21"/>
      <c r="I35" s="20" t="s">
        <v>105</v>
      </c>
      <c r="J35" s="20"/>
      <c r="K35" s="14">
        <v>60</v>
      </c>
      <c r="L35" s="14">
        <v>2.4</v>
      </c>
      <c r="M35" s="14">
        <v>32</v>
      </c>
      <c r="N35" s="14">
        <v>26</v>
      </c>
      <c r="O35" s="14">
        <v>21</v>
      </c>
      <c r="P35" s="15">
        <f t="shared" si="7"/>
        <v>1.7472000000000001E-2</v>
      </c>
      <c r="Q35" s="14">
        <v>9</v>
      </c>
      <c r="R35" s="15">
        <f>ROUNDUP(180/O35,0)</f>
        <v>9</v>
      </c>
      <c r="S35" s="15">
        <f t="shared" si="8"/>
        <v>4860</v>
      </c>
      <c r="T35" s="15">
        <f t="shared" si="9"/>
        <v>207</v>
      </c>
      <c r="U35" s="15">
        <f t="shared" si="10"/>
        <v>209.4</v>
      </c>
    </row>
    <row r="36" spans="1:24" ht="49.35" customHeight="1" x14ac:dyDescent="0.25">
      <c r="A36" s="3" t="s">
        <v>4</v>
      </c>
      <c r="B36" s="3" t="s">
        <v>17</v>
      </c>
      <c r="C36" s="3" t="s">
        <v>10</v>
      </c>
      <c r="D36" s="3" t="s">
        <v>31</v>
      </c>
      <c r="E36" s="4">
        <v>184</v>
      </c>
      <c r="F36" s="8">
        <v>9.4499999999999993</v>
      </c>
      <c r="G36" s="8">
        <f t="shared" si="0"/>
        <v>1738.8</v>
      </c>
      <c r="H36" s="21"/>
      <c r="I36" s="20" t="s">
        <v>97</v>
      </c>
      <c r="J36" s="20"/>
      <c r="K36" s="14">
        <v>60</v>
      </c>
      <c r="L36" s="14">
        <v>2.4</v>
      </c>
      <c r="M36" s="14">
        <v>32</v>
      </c>
      <c r="N36" s="14">
        <v>26</v>
      </c>
      <c r="O36" s="14">
        <v>21</v>
      </c>
      <c r="P36" s="15">
        <f t="shared" si="7"/>
        <v>1.7472000000000001E-2</v>
      </c>
      <c r="Q36" s="14">
        <v>9</v>
      </c>
      <c r="R36" s="15">
        <f>ROUNDUP(180/O36,0)</f>
        <v>9</v>
      </c>
      <c r="S36" s="15">
        <f t="shared" si="8"/>
        <v>4860</v>
      </c>
      <c r="T36" s="15">
        <f t="shared" si="9"/>
        <v>207</v>
      </c>
      <c r="U36" s="15">
        <f t="shared" si="10"/>
        <v>209.4</v>
      </c>
      <c r="V36" s="9"/>
      <c r="W36" s="9"/>
      <c r="X36" s="9"/>
    </row>
    <row r="37" spans="1:24" ht="49.35" customHeight="1" x14ac:dyDescent="0.25">
      <c r="A37" s="3" t="s">
        <v>4</v>
      </c>
      <c r="B37" s="3" t="s">
        <v>17</v>
      </c>
      <c r="C37" s="3" t="s">
        <v>11</v>
      </c>
      <c r="D37" s="3" t="s">
        <v>46</v>
      </c>
      <c r="E37" s="4">
        <v>216</v>
      </c>
      <c r="F37" s="8">
        <v>9.99</v>
      </c>
      <c r="G37" s="8">
        <f t="shared" si="0"/>
        <v>2157.84</v>
      </c>
      <c r="H37" s="21"/>
      <c r="I37" s="20" t="s">
        <v>105</v>
      </c>
      <c r="J37" s="20"/>
      <c r="K37" s="14">
        <v>60</v>
      </c>
      <c r="L37" s="14">
        <v>2.4</v>
      </c>
      <c r="M37" s="14">
        <v>32</v>
      </c>
      <c r="N37" s="14">
        <v>26</v>
      </c>
      <c r="O37" s="14">
        <v>21</v>
      </c>
      <c r="P37" s="15">
        <f t="shared" si="7"/>
        <v>1.7472000000000001E-2</v>
      </c>
      <c r="Q37" s="14">
        <v>9</v>
      </c>
      <c r="R37" s="15">
        <f>ROUNDUP(180/O37,0)</f>
        <v>9</v>
      </c>
      <c r="S37" s="15">
        <f t="shared" si="8"/>
        <v>4860</v>
      </c>
      <c r="T37" s="15">
        <f t="shared" si="9"/>
        <v>207</v>
      </c>
      <c r="U37" s="15">
        <f t="shared" si="10"/>
        <v>209.4</v>
      </c>
      <c r="V37" s="9"/>
      <c r="W37" s="9"/>
      <c r="X37" s="9"/>
    </row>
    <row r="38" spans="1:24" ht="126.75" customHeight="1" x14ac:dyDescent="0.25">
      <c r="A38" s="3" t="s">
        <v>5</v>
      </c>
      <c r="B38" s="3" t="s">
        <v>17</v>
      </c>
      <c r="C38" s="3" t="s">
        <v>10</v>
      </c>
      <c r="D38" s="3" t="s">
        <v>29</v>
      </c>
      <c r="E38" s="4">
        <v>148</v>
      </c>
      <c r="F38" s="8">
        <v>5.99</v>
      </c>
      <c r="G38" s="8">
        <f t="shared" si="0"/>
        <v>886.52</v>
      </c>
      <c r="H38" s="21"/>
      <c r="I38" s="20" t="s">
        <v>77</v>
      </c>
      <c r="J38" s="20"/>
      <c r="K38" s="14">
        <v>108</v>
      </c>
      <c r="L38" s="14">
        <v>2.79</v>
      </c>
      <c r="M38" s="14">
        <v>40</v>
      </c>
      <c r="N38" s="14">
        <v>30</v>
      </c>
      <c r="O38" s="14">
        <v>20</v>
      </c>
      <c r="P38" s="15">
        <f t="shared" si="7"/>
        <v>2.4E-2</v>
      </c>
      <c r="Q38" s="14">
        <v>9</v>
      </c>
      <c r="R38" s="15">
        <f>180/O38</f>
        <v>9</v>
      </c>
      <c r="S38" s="15">
        <f t="shared" si="8"/>
        <v>8748</v>
      </c>
      <c r="T38" s="15">
        <f t="shared" si="9"/>
        <v>198</v>
      </c>
      <c r="U38" s="15">
        <f t="shared" si="10"/>
        <v>240.99</v>
      </c>
      <c r="V38" s="9"/>
      <c r="W38" s="9"/>
      <c r="X38" s="9"/>
    </row>
    <row r="39" spans="1:24" ht="135.75" customHeight="1" x14ac:dyDescent="0.25">
      <c r="A39" s="3" t="s">
        <v>4</v>
      </c>
      <c r="B39" s="3" t="s">
        <v>27</v>
      </c>
      <c r="C39" s="3" t="s">
        <v>10</v>
      </c>
      <c r="D39" s="3" t="s">
        <v>48</v>
      </c>
      <c r="E39" s="4">
        <v>221</v>
      </c>
      <c r="F39" s="8">
        <v>9.4499999999999993</v>
      </c>
      <c r="G39" s="8">
        <f t="shared" si="0"/>
        <v>2088.4499999999998</v>
      </c>
      <c r="H39" s="21"/>
      <c r="I39" s="20" t="s">
        <v>105</v>
      </c>
      <c r="J39" s="20"/>
      <c r="K39" s="14">
        <v>60</v>
      </c>
      <c r="L39" s="14">
        <v>2.4</v>
      </c>
      <c r="M39" s="14">
        <v>32</v>
      </c>
      <c r="N39" s="14">
        <v>26</v>
      </c>
      <c r="O39" s="14">
        <v>21</v>
      </c>
      <c r="P39" s="15">
        <f t="shared" ref="P39:P55" si="19">M39*N39*O39/1000000</f>
        <v>1.7472000000000001E-2</v>
      </c>
      <c r="Q39" s="14">
        <v>9</v>
      </c>
      <c r="R39" s="15">
        <f>ROUNDUP(180/O39,0)</f>
        <v>9</v>
      </c>
      <c r="S39" s="15">
        <f t="shared" si="8"/>
        <v>4860</v>
      </c>
      <c r="T39" s="15">
        <f t="shared" ref="T39:T55" si="20">R39*O39+18</f>
        <v>207</v>
      </c>
      <c r="U39" s="15">
        <f t="shared" ref="U39:U55" si="21">R39*Q39*L39+15</f>
        <v>209.4</v>
      </c>
    </row>
    <row r="40" spans="1:24" ht="107.25" customHeight="1" x14ac:dyDescent="0.25">
      <c r="A40" s="3" t="s">
        <v>5</v>
      </c>
      <c r="B40" s="3" t="s">
        <v>27</v>
      </c>
      <c r="C40" s="3" t="s">
        <v>10</v>
      </c>
      <c r="D40" s="3" t="s">
        <v>49</v>
      </c>
      <c r="E40" s="4">
        <v>234</v>
      </c>
      <c r="F40" s="8">
        <v>5.99</v>
      </c>
      <c r="G40" s="8">
        <f t="shared" si="0"/>
        <v>1401.66</v>
      </c>
      <c r="H40" s="21"/>
      <c r="I40" s="20" t="s">
        <v>77</v>
      </c>
      <c r="J40" s="20"/>
      <c r="K40" s="14">
        <v>108</v>
      </c>
      <c r="L40" s="14">
        <v>2.79</v>
      </c>
      <c r="M40" s="14">
        <v>40</v>
      </c>
      <c r="N40" s="14">
        <v>30</v>
      </c>
      <c r="O40" s="14">
        <v>20</v>
      </c>
      <c r="P40" s="15">
        <f t="shared" si="19"/>
        <v>2.4E-2</v>
      </c>
      <c r="Q40" s="14">
        <v>9</v>
      </c>
      <c r="R40" s="15">
        <f>180/O40</f>
        <v>9</v>
      </c>
      <c r="S40" s="15">
        <f t="shared" si="8"/>
        <v>8748</v>
      </c>
      <c r="T40" s="15">
        <f t="shared" si="20"/>
        <v>198</v>
      </c>
      <c r="U40" s="15">
        <f t="shared" si="21"/>
        <v>240.99</v>
      </c>
      <c r="V40" s="9"/>
      <c r="W40" s="9"/>
      <c r="X40" s="9"/>
    </row>
    <row r="41" spans="1:24" ht="45.75" customHeight="1" x14ac:dyDescent="0.25">
      <c r="A41" s="3" t="s">
        <v>5</v>
      </c>
      <c r="B41" s="3" t="s">
        <v>20</v>
      </c>
      <c r="C41" s="3" t="s">
        <v>13</v>
      </c>
      <c r="D41" s="3" t="s">
        <v>90</v>
      </c>
      <c r="E41" s="4">
        <v>88</v>
      </c>
      <c r="F41" s="8">
        <v>5.99</v>
      </c>
      <c r="G41" s="8">
        <f t="shared" si="0"/>
        <v>527.12</v>
      </c>
      <c r="H41" s="21"/>
      <c r="I41" s="20" t="s">
        <v>96</v>
      </c>
      <c r="J41" s="20"/>
      <c r="K41" s="14">
        <v>98</v>
      </c>
      <c r="L41" s="14">
        <v>1.53</v>
      </c>
      <c r="M41" s="14">
        <v>31</v>
      </c>
      <c r="N41" s="14">
        <v>26</v>
      </c>
      <c r="O41" s="14">
        <v>20</v>
      </c>
      <c r="P41" s="15">
        <f t="shared" ref="P41" si="22">M41*N41*O41/1000000</f>
        <v>1.6119999999999999E-2</v>
      </c>
      <c r="Q41" s="14">
        <v>12</v>
      </c>
      <c r="R41" s="15">
        <f>180/O41</f>
        <v>9</v>
      </c>
      <c r="S41" s="15">
        <f t="shared" ref="S41" si="23">K41*Q41*R41</f>
        <v>10584</v>
      </c>
      <c r="T41" s="15">
        <f t="shared" ref="T41" si="24">R41*O41+18</f>
        <v>198</v>
      </c>
      <c r="U41" s="15">
        <f t="shared" ref="U41" si="25">R41*Q41*L41+15</f>
        <v>180.24</v>
      </c>
    </row>
    <row r="42" spans="1:24" ht="45.75" customHeight="1" x14ac:dyDescent="0.25">
      <c r="A42" s="3" t="s">
        <v>5</v>
      </c>
      <c r="B42" s="3" t="s">
        <v>20</v>
      </c>
      <c r="C42" s="3" t="s">
        <v>10</v>
      </c>
      <c r="D42" s="3" t="s">
        <v>50</v>
      </c>
      <c r="E42" s="4">
        <v>258</v>
      </c>
      <c r="F42" s="8">
        <v>5.99</v>
      </c>
      <c r="G42" s="8">
        <f t="shared" si="0"/>
        <v>1545.42</v>
      </c>
      <c r="H42" s="21"/>
      <c r="I42" s="20" t="s">
        <v>96</v>
      </c>
      <c r="J42" s="20"/>
      <c r="K42" s="14">
        <v>98</v>
      </c>
      <c r="L42" s="14">
        <v>1.53</v>
      </c>
      <c r="M42" s="14">
        <v>31</v>
      </c>
      <c r="N42" s="14">
        <v>26</v>
      </c>
      <c r="O42" s="14">
        <v>20</v>
      </c>
      <c r="P42" s="15">
        <f t="shared" si="19"/>
        <v>1.6119999999999999E-2</v>
      </c>
      <c r="Q42" s="14">
        <v>12</v>
      </c>
      <c r="R42" s="15">
        <f>180/O42</f>
        <v>9</v>
      </c>
      <c r="S42" s="15">
        <f t="shared" si="8"/>
        <v>10584</v>
      </c>
      <c r="T42" s="15">
        <f t="shared" si="20"/>
        <v>198</v>
      </c>
      <c r="U42" s="15">
        <f t="shared" si="21"/>
        <v>180.24</v>
      </c>
    </row>
    <row r="43" spans="1:24" ht="45.75" customHeight="1" x14ac:dyDescent="0.25">
      <c r="A43" s="3" t="s">
        <v>5</v>
      </c>
      <c r="B43" s="3" t="s">
        <v>20</v>
      </c>
      <c r="C43" s="3" t="s">
        <v>11</v>
      </c>
      <c r="D43" s="3" t="s">
        <v>91</v>
      </c>
      <c r="E43" s="4">
        <v>30</v>
      </c>
      <c r="F43" s="8">
        <v>5.99</v>
      </c>
      <c r="G43" s="8">
        <f t="shared" si="0"/>
        <v>179.70000000000002</v>
      </c>
      <c r="H43" s="21"/>
      <c r="I43" s="20" t="s">
        <v>96</v>
      </c>
      <c r="J43" s="20"/>
      <c r="K43" s="14">
        <v>98</v>
      </c>
      <c r="L43" s="14">
        <v>1.53</v>
      </c>
      <c r="M43" s="14">
        <v>31</v>
      </c>
      <c r="N43" s="14">
        <v>26</v>
      </c>
      <c r="O43" s="14">
        <v>20</v>
      </c>
      <c r="P43" s="15">
        <f t="shared" si="19"/>
        <v>1.6119999999999999E-2</v>
      </c>
      <c r="Q43" s="14">
        <v>12</v>
      </c>
      <c r="R43" s="15">
        <f>180/O43</f>
        <v>9</v>
      </c>
      <c r="S43" s="15">
        <f t="shared" si="8"/>
        <v>10584</v>
      </c>
      <c r="T43" s="15">
        <f t="shared" si="20"/>
        <v>198</v>
      </c>
      <c r="U43" s="15">
        <f t="shared" si="21"/>
        <v>180.24</v>
      </c>
    </row>
    <row r="44" spans="1:24" ht="49.35" customHeight="1" x14ac:dyDescent="0.25">
      <c r="A44" s="3" t="s">
        <v>4</v>
      </c>
      <c r="B44" s="3" t="s">
        <v>28</v>
      </c>
      <c r="C44" s="3" t="s">
        <v>13</v>
      </c>
      <c r="D44" s="3" t="s">
        <v>39</v>
      </c>
      <c r="E44" s="4">
        <v>210</v>
      </c>
      <c r="F44" s="8">
        <v>8.99</v>
      </c>
      <c r="G44" s="8">
        <f t="shared" si="0"/>
        <v>1887.9</v>
      </c>
      <c r="H44" s="21"/>
      <c r="I44" s="20" t="s">
        <v>98</v>
      </c>
      <c r="J44" s="20"/>
      <c r="K44" s="14">
        <v>60</v>
      </c>
      <c r="L44" s="14">
        <v>2.4</v>
      </c>
      <c r="M44" s="14">
        <v>32</v>
      </c>
      <c r="N44" s="14">
        <v>26</v>
      </c>
      <c r="O44" s="14">
        <v>21</v>
      </c>
      <c r="P44" s="15">
        <f t="shared" si="19"/>
        <v>1.7472000000000001E-2</v>
      </c>
      <c r="Q44" s="14">
        <v>9</v>
      </c>
      <c r="R44" s="15">
        <f>ROUNDUP(180/O44,0)</f>
        <v>9</v>
      </c>
      <c r="S44" s="15">
        <f t="shared" si="8"/>
        <v>4860</v>
      </c>
      <c r="T44" s="15">
        <f t="shared" si="20"/>
        <v>207</v>
      </c>
      <c r="U44" s="15">
        <f t="shared" si="21"/>
        <v>209.4</v>
      </c>
    </row>
    <row r="45" spans="1:24" ht="49.35" customHeight="1" x14ac:dyDescent="0.25">
      <c r="A45" s="3" t="s">
        <v>4</v>
      </c>
      <c r="B45" s="3" t="s">
        <v>28</v>
      </c>
      <c r="C45" s="3" t="s">
        <v>10</v>
      </c>
      <c r="D45" s="3" t="s">
        <v>36</v>
      </c>
      <c r="E45" s="4">
        <v>203</v>
      </c>
      <c r="F45" s="8">
        <v>9.4499999999999993</v>
      </c>
      <c r="G45" s="8">
        <f t="shared" si="0"/>
        <v>1918.35</v>
      </c>
      <c r="H45" s="21"/>
      <c r="I45" s="20" t="s">
        <v>98</v>
      </c>
      <c r="J45" s="20"/>
      <c r="K45" s="14">
        <v>60</v>
      </c>
      <c r="L45" s="14">
        <v>2.4</v>
      </c>
      <c r="M45" s="14">
        <v>32</v>
      </c>
      <c r="N45" s="14">
        <v>26</v>
      </c>
      <c r="O45" s="14">
        <v>21</v>
      </c>
      <c r="P45" s="15">
        <f t="shared" si="19"/>
        <v>1.7472000000000001E-2</v>
      </c>
      <c r="Q45" s="14">
        <v>9</v>
      </c>
      <c r="R45" s="15">
        <f>ROUNDUP(180/O45,0)</f>
        <v>9</v>
      </c>
      <c r="S45" s="15">
        <f t="shared" si="8"/>
        <v>4860</v>
      </c>
      <c r="T45" s="15">
        <f t="shared" si="20"/>
        <v>207</v>
      </c>
      <c r="U45" s="15">
        <f t="shared" si="21"/>
        <v>209.4</v>
      </c>
    </row>
    <row r="46" spans="1:24" ht="49.35" customHeight="1" x14ac:dyDescent="0.25">
      <c r="A46" s="3" t="s">
        <v>4</v>
      </c>
      <c r="B46" s="3" t="s">
        <v>28</v>
      </c>
      <c r="C46" s="3" t="s">
        <v>11</v>
      </c>
      <c r="D46" s="3" t="s">
        <v>41</v>
      </c>
      <c r="E46" s="4">
        <v>211</v>
      </c>
      <c r="F46" s="8">
        <v>9.99</v>
      </c>
      <c r="G46" s="8">
        <f t="shared" si="0"/>
        <v>2107.89</v>
      </c>
      <c r="H46" s="21"/>
      <c r="I46" s="20" t="s">
        <v>98</v>
      </c>
      <c r="J46" s="20"/>
      <c r="K46" s="14">
        <v>60</v>
      </c>
      <c r="L46" s="14">
        <v>2.4</v>
      </c>
      <c r="M46" s="14">
        <v>32</v>
      </c>
      <c r="N46" s="14">
        <v>26</v>
      </c>
      <c r="O46" s="14">
        <v>21</v>
      </c>
      <c r="P46" s="15">
        <f t="shared" si="19"/>
        <v>1.7472000000000001E-2</v>
      </c>
      <c r="Q46" s="14">
        <v>9</v>
      </c>
      <c r="R46" s="15">
        <f>ROUNDUP(180/O46,0)</f>
        <v>9</v>
      </c>
      <c r="S46" s="15">
        <f t="shared" si="8"/>
        <v>4860</v>
      </c>
      <c r="T46" s="15">
        <f t="shared" si="20"/>
        <v>207</v>
      </c>
      <c r="U46" s="15">
        <f t="shared" si="21"/>
        <v>209.4</v>
      </c>
    </row>
    <row r="47" spans="1:24" ht="92.25" customHeight="1" x14ac:dyDescent="0.25">
      <c r="A47" s="3" t="s">
        <v>5</v>
      </c>
      <c r="B47" s="3" t="s">
        <v>28</v>
      </c>
      <c r="C47" s="3" t="s">
        <v>10</v>
      </c>
      <c r="D47" s="3" t="s">
        <v>33</v>
      </c>
      <c r="E47" s="4">
        <v>187</v>
      </c>
      <c r="F47" s="8">
        <v>5.99</v>
      </c>
      <c r="G47" s="8">
        <f t="shared" si="0"/>
        <v>1120.1300000000001</v>
      </c>
      <c r="H47" s="21"/>
      <c r="I47" s="20" t="s">
        <v>104</v>
      </c>
      <c r="J47" s="20"/>
      <c r="K47" s="14">
        <v>108</v>
      </c>
      <c r="L47" s="14">
        <v>2.79</v>
      </c>
      <c r="M47" s="14">
        <v>40</v>
      </c>
      <c r="N47" s="14">
        <v>30</v>
      </c>
      <c r="O47" s="14">
        <v>20</v>
      </c>
      <c r="P47" s="15">
        <f t="shared" si="19"/>
        <v>2.4E-2</v>
      </c>
      <c r="Q47" s="14">
        <v>9</v>
      </c>
      <c r="R47" s="15">
        <f>180/O47</f>
        <v>9</v>
      </c>
      <c r="S47" s="15">
        <f t="shared" si="8"/>
        <v>8748</v>
      </c>
      <c r="T47" s="15">
        <f t="shared" si="20"/>
        <v>198</v>
      </c>
      <c r="U47" s="15">
        <f t="shared" si="21"/>
        <v>240.99</v>
      </c>
      <c r="V47" s="9"/>
      <c r="W47" s="9"/>
      <c r="X47" s="9"/>
    </row>
    <row r="48" spans="1:24" ht="49.35" customHeight="1" x14ac:dyDescent="0.25">
      <c r="A48" s="3" t="s">
        <v>4</v>
      </c>
      <c r="B48" s="3" t="s">
        <v>18</v>
      </c>
      <c r="C48" s="3" t="s">
        <v>13</v>
      </c>
      <c r="D48" s="3" t="s">
        <v>43</v>
      </c>
      <c r="E48" s="4">
        <v>214</v>
      </c>
      <c r="F48" s="8">
        <v>8.99</v>
      </c>
      <c r="G48" s="8">
        <f t="shared" si="0"/>
        <v>1923.8600000000001</v>
      </c>
      <c r="H48" s="21"/>
      <c r="I48" s="20" t="s">
        <v>98</v>
      </c>
      <c r="J48" s="20"/>
      <c r="K48" s="14">
        <v>60</v>
      </c>
      <c r="L48" s="14">
        <v>2.4</v>
      </c>
      <c r="M48" s="14">
        <v>32</v>
      </c>
      <c r="N48" s="14">
        <v>26</v>
      </c>
      <c r="O48" s="14">
        <v>21</v>
      </c>
      <c r="P48" s="15">
        <f t="shared" si="19"/>
        <v>1.7472000000000001E-2</v>
      </c>
      <c r="Q48" s="14">
        <v>9</v>
      </c>
      <c r="R48" s="15">
        <f>ROUNDUP(180/O48,0)</f>
        <v>9</v>
      </c>
      <c r="S48" s="15">
        <f t="shared" si="8"/>
        <v>4860</v>
      </c>
      <c r="T48" s="15">
        <f t="shared" si="20"/>
        <v>207</v>
      </c>
      <c r="U48" s="15">
        <f t="shared" si="21"/>
        <v>209.4</v>
      </c>
    </row>
    <row r="49" spans="1:24" ht="49.35" customHeight="1" x14ac:dyDescent="0.25">
      <c r="A49" s="3" t="s">
        <v>4</v>
      </c>
      <c r="B49" s="3" t="s">
        <v>18</v>
      </c>
      <c r="C49" s="3" t="s">
        <v>10</v>
      </c>
      <c r="D49" s="3" t="s">
        <v>40</v>
      </c>
      <c r="E49" s="4">
        <v>210</v>
      </c>
      <c r="F49" s="8">
        <v>9.4499999999999993</v>
      </c>
      <c r="G49" s="8">
        <f t="shared" si="0"/>
        <v>1984.4999999999998</v>
      </c>
      <c r="H49" s="21"/>
      <c r="I49" s="20" t="s">
        <v>98</v>
      </c>
      <c r="J49" s="20"/>
      <c r="K49" s="14">
        <v>60</v>
      </c>
      <c r="L49" s="14">
        <v>2.4</v>
      </c>
      <c r="M49" s="14">
        <v>32</v>
      </c>
      <c r="N49" s="14">
        <v>26</v>
      </c>
      <c r="O49" s="14">
        <v>21</v>
      </c>
      <c r="P49" s="15">
        <f t="shared" si="19"/>
        <v>1.7472000000000001E-2</v>
      </c>
      <c r="Q49" s="14">
        <v>9</v>
      </c>
      <c r="R49" s="15">
        <f>ROUNDUP(180/O49,0)</f>
        <v>9</v>
      </c>
      <c r="S49" s="15">
        <f t="shared" si="8"/>
        <v>4860</v>
      </c>
      <c r="T49" s="15">
        <f t="shared" si="20"/>
        <v>207</v>
      </c>
      <c r="U49" s="15">
        <f t="shared" si="21"/>
        <v>209.4</v>
      </c>
    </row>
    <row r="50" spans="1:24" ht="49.35" customHeight="1" x14ac:dyDescent="0.25">
      <c r="A50" s="3" t="s">
        <v>4</v>
      </c>
      <c r="B50" s="3" t="s">
        <v>18</v>
      </c>
      <c r="C50" s="3" t="s">
        <v>11</v>
      </c>
      <c r="D50" s="3" t="s">
        <v>44</v>
      </c>
      <c r="E50" s="4">
        <v>215</v>
      </c>
      <c r="F50" s="8">
        <v>9.99</v>
      </c>
      <c r="G50" s="8">
        <f t="shared" si="0"/>
        <v>2147.85</v>
      </c>
      <c r="H50" s="21"/>
      <c r="I50" s="20" t="s">
        <v>98</v>
      </c>
      <c r="J50" s="20"/>
      <c r="K50" s="14">
        <v>60</v>
      </c>
      <c r="L50" s="14">
        <v>2.4</v>
      </c>
      <c r="M50" s="14">
        <v>32</v>
      </c>
      <c r="N50" s="14">
        <v>26</v>
      </c>
      <c r="O50" s="14">
        <v>21</v>
      </c>
      <c r="P50" s="15">
        <f t="shared" si="19"/>
        <v>1.7472000000000001E-2</v>
      </c>
      <c r="Q50" s="14">
        <v>9</v>
      </c>
      <c r="R50" s="15">
        <f>ROUNDUP(180/O50,0)</f>
        <v>9</v>
      </c>
      <c r="S50" s="15">
        <f t="shared" si="8"/>
        <v>4860</v>
      </c>
      <c r="T50" s="15">
        <f t="shared" si="20"/>
        <v>207</v>
      </c>
      <c r="U50" s="15">
        <f t="shared" si="21"/>
        <v>209.4</v>
      </c>
    </row>
    <row r="51" spans="1:24" ht="92.25" customHeight="1" x14ac:dyDescent="0.25">
      <c r="A51" s="3" t="s">
        <v>5</v>
      </c>
      <c r="B51" s="3" t="s">
        <v>18</v>
      </c>
      <c r="C51" s="3" t="s">
        <v>10</v>
      </c>
      <c r="D51" s="3" t="s">
        <v>37</v>
      </c>
      <c r="E51" s="4">
        <v>203</v>
      </c>
      <c r="F51" s="8">
        <v>5.99</v>
      </c>
      <c r="G51" s="8">
        <f t="shared" si="0"/>
        <v>1215.97</v>
      </c>
      <c r="H51" s="21"/>
      <c r="I51" s="20" t="s">
        <v>104</v>
      </c>
      <c r="J51" s="20"/>
      <c r="K51" s="14">
        <v>108</v>
      </c>
      <c r="L51" s="14">
        <v>2.79</v>
      </c>
      <c r="M51" s="14">
        <v>40</v>
      </c>
      <c r="N51" s="14">
        <v>30</v>
      </c>
      <c r="O51" s="14">
        <v>20</v>
      </c>
      <c r="P51" s="15">
        <f t="shared" si="19"/>
        <v>2.4E-2</v>
      </c>
      <c r="Q51" s="14">
        <v>9</v>
      </c>
      <c r="R51" s="15">
        <f>180/O51</f>
        <v>9</v>
      </c>
      <c r="S51" s="15">
        <f t="shared" si="8"/>
        <v>8748</v>
      </c>
      <c r="T51" s="15">
        <f t="shared" si="20"/>
        <v>198</v>
      </c>
      <c r="U51" s="15">
        <f t="shared" si="21"/>
        <v>240.99</v>
      </c>
      <c r="V51" s="9"/>
      <c r="W51" s="9"/>
      <c r="X51" s="9"/>
    </row>
    <row r="52" spans="1:24" ht="49.35" customHeight="1" x14ac:dyDescent="0.25">
      <c r="A52" s="3" t="s">
        <v>4</v>
      </c>
      <c r="B52" s="3" t="s">
        <v>22</v>
      </c>
      <c r="C52" s="3" t="s">
        <v>13</v>
      </c>
      <c r="D52" s="3" t="s">
        <v>38</v>
      </c>
      <c r="E52" s="4">
        <v>209</v>
      </c>
      <c r="F52" s="8">
        <v>8.99</v>
      </c>
      <c r="G52" s="8">
        <f t="shared" si="0"/>
        <v>1878.91</v>
      </c>
      <c r="H52" s="21"/>
      <c r="I52" s="20" t="s">
        <v>98</v>
      </c>
      <c r="J52" s="20"/>
      <c r="K52" s="14">
        <v>60</v>
      </c>
      <c r="L52" s="14">
        <v>2.4</v>
      </c>
      <c r="M52" s="14">
        <v>32</v>
      </c>
      <c r="N52" s="14">
        <v>26</v>
      </c>
      <c r="O52" s="14">
        <v>21</v>
      </c>
      <c r="P52" s="15">
        <f t="shared" si="19"/>
        <v>1.7472000000000001E-2</v>
      </c>
      <c r="Q52" s="14">
        <v>9</v>
      </c>
      <c r="R52" s="15">
        <f>ROUNDUP(180/O52,0)</f>
        <v>9</v>
      </c>
      <c r="S52" s="15">
        <f t="shared" si="8"/>
        <v>4860</v>
      </c>
      <c r="T52" s="15">
        <f t="shared" si="20"/>
        <v>207</v>
      </c>
      <c r="U52" s="15">
        <f t="shared" si="21"/>
        <v>209.4</v>
      </c>
    </row>
    <row r="53" spans="1:24" ht="49.35" customHeight="1" x14ac:dyDescent="0.25">
      <c r="A53" s="3" t="s">
        <v>4</v>
      </c>
      <c r="B53" s="3" t="s">
        <v>22</v>
      </c>
      <c r="C53" s="3" t="s">
        <v>10</v>
      </c>
      <c r="D53" s="3" t="s">
        <v>35</v>
      </c>
      <c r="E53" s="4">
        <v>201</v>
      </c>
      <c r="F53" s="8">
        <v>9.4499999999999993</v>
      </c>
      <c r="G53" s="8">
        <f t="shared" si="0"/>
        <v>1899.4499999999998</v>
      </c>
      <c r="H53" s="21"/>
      <c r="I53" s="20" t="s">
        <v>98</v>
      </c>
      <c r="J53" s="20"/>
      <c r="K53" s="14">
        <v>60</v>
      </c>
      <c r="L53" s="14">
        <v>2.4</v>
      </c>
      <c r="M53" s="14">
        <v>32</v>
      </c>
      <c r="N53" s="14">
        <v>26</v>
      </c>
      <c r="O53" s="14">
        <v>21</v>
      </c>
      <c r="P53" s="15">
        <f t="shared" si="19"/>
        <v>1.7472000000000001E-2</v>
      </c>
      <c r="Q53" s="14">
        <v>9</v>
      </c>
      <c r="R53" s="15">
        <f>ROUNDUP(180/O53,0)</f>
        <v>9</v>
      </c>
      <c r="S53" s="15">
        <f t="shared" si="8"/>
        <v>4860</v>
      </c>
      <c r="T53" s="15">
        <f t="shared" si="20"/>
        <v>207</v>
      </c>
      <c r="U53" s="15">
        <f t="shared" si="21"/>
        <v>209.4</v>
      </c>
    </row>
    <row r="54" spans="1:24" ht="49.35" customHeight="1" x14ac:dyDescent="0.25">
      <c r="A54" s="3" t="s">
        <v>4</v>
      </c>
      <c r="B54" s="3" t="s">
        <v>22</v>
      </c>
      <c r="C54" s="3" t="s">
        <v>11</v>
      </c>
      <c r="D54" s="3" t="s">
        <v>42</v>
      </c>
      <c r="E54" s="4">
        <v>211</v>
      </c>
      <c r="F54" s="8">
        <v>9.99</v>
      </c>
      <c r="G54" s="8">
        <f t="shared" si="0"/>
        <v>2107.89</v>
      </c>
      <c r="H54" s="21"/>
      <c r="I54" s="20" t="s">
        <v>98</v>
      </c>
      <c r="J54" s="20"/>
      <c r="K54" s="14">
        <v>60</v>
      </c>
      <c r="L54" s="14">
        <v>2.4</v>
      </c>
      <c r="M54" s="14">
        <v>32</v>
      </c>
      <c r="N54" s="14">
        <v>26</v>
      </c>
      <c r="O54" s="14">
        <v>21</v>
      </c>
      <c r="P54" s="15">
        <f t="shared" si="19"/>
        <v>1.7472000000000001E-2</v>
      </c>
      <c r="Q54" s="14">
        <v>9</v>
      </c>
      <c r="R54" s="15">
        <f>ROUNDUP(180/O54,0)</f>
        <v>9</v>
      </c>
      <c r="S54" s="15">
        <f t="shared" si="8"/>
        <v>4860</v>
      </c>
      <c r="T54" s="15">
        <f t="shared" si="20"/>
        <v>207</v>
      </c>
      <c r="U54" s="15">
        <f t="shared" si="21"/>
        <v>209.4</v>
      </c>
    </row>
    <row r="55" spans="1:24" ht="92.25" customHeight="1" x14ac:dyDescent="0.25">
      <c r="A55" s="3" t="s">
        <v>5</v>
      </c>
      <c r="B55" s="3" t="s">
        <v>22</v>
      </c>
      <c r="C55" s="3" t="s">
        <v>10</v>
      </c>
      <c r="D55" s="3" t="s">
        <v>34</v>
      </c>
      <c r="E55" s="4">
        <v>192</v>
      </c>
      <c r="F55" s="8">
        <v>5.99</v>
      </c>
      <c r="G55" s="8">
        <f t="shared" si="0"/>
        <v>1150.08</v>
      </c>
      <c r="H55" s="21"/>
      <c r="I55" s="20" t="s">
        <v>104</v>
      </c>
      <c r="J55" s="20"/>
      <c r="K55" s="14">
        <v>108</v>
      </c>
      <c r="L55" s="14">
        <v>2.79</v>
      </c>
      <c r="M55" s="14">
        <v>40</v>
      </c>
      <c r="N55" s="14">
        <v>30</v>
      </c>
      <c r="O55" s="14">
        <v>20</v>
      </c>
      <c r="P55" s="15">
        <f t="shared" si="19"/>
        <v>2.4E-2</v>
      </c>
      <c r="Q55" s="14">
        <v>9</v>
      </c>
      <c r="R55" s="15">
        <f>180/O55</f>
        <v>9</v>
      </c>
      <c r="S55" s="15">
        <f t="shared" si="8"/>
        <v>8748</v>
      </c>
      <c r="T55" s="15">
        <f t="shared" si="20"/>
        <v>198</v>
      </c>
      <c r="U55" s="15">
        <f t="shared" si="21"/>
        <v>240.99</v>
      </c>
      <c r="V55" s="9"/>
      <c r="W55" s="9"/>
      <c r="X55" s="9"/>
    </row>
    <row r="56" spans="1:24" ht="86.25" customHeight="1" x14ac:dyDescent="0.25">
      <c r="A56" s="3" t="s">
        <v>5</v>
      </c>
      <c r="B56" s="3" t="s">
        <v>26</v>
      </c>
      <c r="C56" s="3" t="s">
        <v>10</v>
      </c>
      <c r="D56" s="3" t="s">
        <v>30</v>
      </c>
      <c r="E56" s="4">
        <v>173</v>
      </c>
      <c r="F56" s="8">
        <v>5.99</v>
      </c>
      <c r="G56" s="8">
        <f t="shared" si="0"/>
        <v>1036.27</v>
      </c>
      <c r="H56" s="21"/>
      <c r="I56" s="20" t="s">
        <v>104</v>
      </c>
      <c r="J56" s="20"/>
      <c r="K56" s="14">
        <v>108</v>
      </c>
      <c r="L56" s="14">
        <v>2.79</v>
      </c>
      <c r="M56" s="14">
        <v>40</v>
      </c>
      <c r="N56" s="14">
        <v>30</v>
      </c>
      <c r="O56" s="14">
        <v>20</v>
      </c>
      <c r="P56" s="15">
        <f t="shared" ref="P56" si="26">M56*N56*O56/1000000</f>
        <v>2.4E-2</v>
      </c>
      <c r="Q56" s="14">
        <v>9</v>
      </c>
      <c r="R56" s="15">
        <f>180/O56</f>
        <v>9</v>
      </c>
      <c r="S56" s="15">
        <f t="shared" si="8"/>
        <v>8748</v>
      </c>
      <c r="T56" s="15">
        <f t="shared" ref="T56" si="27">R56*O56+18</f>
        <v>198</v>
      </c>
      <c r="U56" s="15">
        <f t="shared" ref="U56" si="28">R56*Q56*L56+15</f>
        <v>240.99</v>
      </c>
      <c r="V56" s="9"/>
      <c r="W56" s="9"/>
      <c r="X56" s="9"/>
    </row>
    <row r="57" spans="1:24" ht="49.35" customHeight="1" x14ac:dyDescent="0.25">
      <c r="A57" s="3" t="s">
        <v>4</v>
      </c>
      <c r="B57" s="3" t="s">
        <v>85</v>
      </c>
      <c r="C57" s="3" t="s">
        <v>13</v>
      </c>
      <c r="D57" s="3" t="s">
        <v>86</v>
      </c>
      <c r="E57" s="4">
        <v>274</v>
      </c>
      <c r="F57" s="8">
        <v>8.99</v>
      </c>
      <c r="G57" s="8">
        <f t="shared" si="0"/>
        <v>2463.2600000000002</v>
      </c>
      <c r="I57" s="20" t="s">
        <v>106</v>
      </c>
      <c r="K57" s="14">
        <v>60</v>
      </c>
      <c r="L57" s="14">
        <v>2.4</v>
      </c>
      <c r="M57" s="14">
        <v>32</v>
      </c>
      <c r="N57" s="14">
        <v>26</v>
      </c>
      <c r="O57" s="14">
        <v>21</v>
      </c>
      <c r="P57" s="15">
        <f t="shared" ref="P57:P60" si="29">M57*N57*O57/1000000</f>
        <v>1.7472000000000001E-2</v>
      </c>
      <c r="Q57" s="14">
        <v>9</v>
      </c>
      <c r="R57" s="15">
        <f>ROUNDUP(180/O57,0)</f>
        <v>9</v>
      </c>
      <c r="S57" s="15">
        <f t="shared" ref="S57:S60" si="30">K57*Q57*R57</f>
        <v>4860</v>
      </c>
      <c r="T57" s="15">
        <f t="shared" ref="T57:T60" si="31">R57*O57+18</f>
        <v>207</v>
      </c>
      <c r="U57" s="15">
        <f t="shared" ref="U57:U60" si="32">R57*Q57*L57+15</f>
        <v>209.4</v>
      </c>
    </row>
    <row r="58" spans="1:24" ht="49.35" customHeight="1" x14ac:dyDescent="0.25">
      <c r="A58" s="3" t="s">
        <v>4</v>
      </c>
      <c r="B58" s="3" t="s">
        <v>85</v>
      </c>
      <c r="C58" s="3" t="s">
        <v>10</v>
      </c>
      <c r="D58" s="3" t="s">
        <v>87</v>
      </c>
      <c r="E58" s="4">
        <v>264</v>
      </c>
      <c r="F58" s="8">
        <v>9.4499999999999993</v>
      </c>
      <c r="G58" s="8">
        <f t="shared" si="0"/>
        <v>2494.7999999999997</v>
      </c>
      <c r="I58" s="20" t="s">
        <v>106</v>
      </c>
      <c r="K58" s="14">
        <v>60</v>
      </c>
      <c r="L58" s="14">
        <v>2.4</v>
      </c>
      <c r="M58" s="14">
        <v>32</v>
      </c>
      <c r="N58" s="14">
        <v>26</v>
      </c>
      <c r="O58" s="14">
        <v>21</v>
      </c>
      <c r="P58" s="15">
        <f t="shared" si="29"/>
        <v>1.7472000000000001E-2</v>
      </c>
      <c r="Q58" s="14">
        <v>9</v>
      </c>
      <c r="R58" s="15">
        <f>ROUNDUP(180/O58,0)</f>
        <v>9</v>
      </c>
      <c r="S58" s="15">
        <f t="shared" si="30"/>
        <v>4860</v>
      </c>
      <c r="T58" s="15">
        <f t="shared" si="31"/>
        <v>207</v>
      </c>
      <c r="U58" s="15">
        <f t="shared" si="32"/>
        <v>209.4</v>
      </c>
    </row>
    <row r="59" spans="1:24" ht="49.35" customHeight="1" x14ac:dyDescent="0.25">
      <c r="A59" s="3" t="s">
        <v>4</v>
      </c>
      <c r="B59" s="3" t="s">
        <v>85</v>
      </c>
      <c r="C59" s="3" t="s">
        <v>11</v>
      </c>
      <c r="D59" s="3" t="s">
        <v>88</v>
      </c>
      <c r="E59" s="4">
        <v>177</v>
      </c>
      <c r="F59" s="8">
        <v>9.99</v>
      </c>
      <c r="G59" s="8">
        <f t="shared" si="0"/>
        <v>1768.23</v>
      </c>
      <c r="I59" s="20" t="s">
        <v>97</v>
      </c>
      <c r="K59" s="14">
        <v>60</v>
      </c>
      <c r="L59" s="14">
        <v>2.4</v>
      </c>
      <c r="M59" s="14">
        <v>32</v>
      </c>
      <c r="N59" s="14">
        <v>26</v>
      </c>
      <c r="O59" s="14">
        <v>21</v>
      </c>
      <c r="P59" s="15">
        <f t="shared" si="29"/>
        <v>1.7472000000000001E-2</v>
      </c>
      <c r="Q59" s="14">
        <v>9</v>
      </c>
      <c r="R59" s="15">
        <f>ROUNDUP(180/O59,0)</f>
        <v>9</v>
      </c>
      <c r="S59" s="15">
        <f t="shared" si="30"/>
        <v>4860</v>
      </c>
      <c r="T59" s="15">
        <f t="shared" si="31"/>
        <v>207</v>
      </c>
      <c r="U59" s="15">
        <f t="shared" si="32"/>
        <v>209.4</v>
      </c>
    </row>
    <row r="60" spans="1:24" ht="116.25" customHeight="1" x14ac:dyDescent="0.25">
      <c r="A60" s="3" t="s">
        <v>5</v>
      </c>
      <c r="B60" s="3" t="s">
        <v>85</v>
      </c>
      <c r="C60" s="3" t="s">
        <v>10</v>
      </c>
      <c r="D60" s="3" t="s">
        <v>89</v>
      </c>
      <c r="E60" s="4">
        <v>264</v>
      </c>
      <c r="F60" s="8">
        <v>5.99</v>
      </c>
      <c r="G60" s="8">
        <f t="shared" si="0"/>
        <v>1581.3600000000001</v>
      </c>
      <c r="I60" s="20" t="s">
        <v>97</v>
      </c>
      <c r="K60" s="14">
        <v>108</v>
      </c>
      <c r="L60" s="14">
        <v>2.79</v>
      </c>
      <c r="M60" s="14">
        <v>40</v>
      </c>
      <c r="N60" s="14">
        <v>30</v>
      </c>
      <c r="O60" s="14">
        <v>20</v>
      </c>
      <c r="P60" s="15">
        <f t="shared" si="29"/>
        <v>2.4E-2</v>
      </c>
      <c r="Q60" s="14">
        <v>9</v>
      </c>
      <c r="R60" s="15">
        <f>180/O60</f>
        <v>9</v>
      </c>
      <c r="S60" s="15">
        <f t="shared" si="30"/>
        <v>8748</v>
      </c>
      <c r="T60" s="15">
        <f t="shared" si="31"/>
        <v>198</v>
      </c>
      <c r="U60" s="15">
        <f t="shared" si="32"/>
        <v>240.99</v>
      </c>
    </row>
    <row r="61" spans="1:24" ht="327.95" customHeight="1" x14ac:dyDescent="0.25">
      <c r="A61" s="3" t="s">
        <v>7</v>
      </c>
      <c r="B61" s="3" t="s">
        <v>215</v>
      </c>
      <c r="C61" s="3" t="s">
        <v>13</v>
      </c>
      <c r="D61" s="3" t="s">
        <v>216</v>
      </c>
      <c r="E61" s="4">
        <v>2268</v>
      </c>
      <c r="F61" s="8">
        <v>11.99</v>
      </c>
      <c r="G61" s="8">
        <f t="shared" si="0"/>
        <v>27193.32</v>
      </c>
      <c r="I61" s="20"/>
      <c r="K61" s="14"/>
      <c r="L61" s="14"/>
      <c r="M61" s="14"/>
      <c r="N61" s="14"/>
      <c r="O61" s="14"/>
      <c r="P61" s="15"/>
      <c r="Q61" s="14"/>
      <c r="R61" s="15"/>
      <c r="S61" s="15"/>
      <c r="T61" s="15"/>
      <c r="U61" s="15"/>
    </row>
    <row r="62" spans="1:24" ht="53.25" customHeight="1" x14ac:dyDescent="0.25">
      <c r="A62" s="3" t="s">
        <v>116</v>
      </c>
      <c r="B62" s="3" t="s">
        <v>112</v>
      </c>
      <c r="C62" s="3" t="s">
        <v>13</v>
      </c>
      <c r="D62" s="3" t="s">
        <v>117</v>
      </c>
      <c r="E62" s="4">
        <v>108</v>
      </c>
      <c r="F62" s="23">
        <v>13</v>
      </c>
      <c r="G62" s="8">
        <f t="shared" si="0"/>
        <v>1404</v>
      </c>
      <c r="I62" s="20"/>
      <c r="K62" s="14"/>
      <c r="L62" s="14"/>
      <c r="M62" s="14"/>
      <c r="N62" s="14"/>
      <c r="O62" s="14"/>
      <c r="P62" s="15"/>
      <c r="Q62" s="14"/>
      <c r="R62" s="15"/>
      <c r="S62" s="15"/>
      <c r="T62" s="15"/>
      <c r="U62" s="15"/>
    </row>
    <row r="63" spans="1:24" ht="53.25" customHeight="1" x14ac:dyDescent="0.25">
      <c r="A63" s="3" t="s">
        <v>116</v>
      </c>
      <c r="B63" s="3" t="s">
        <v>112</v>
      </c>
      <c r="C63" s="3" t="s">
        <v>11</v>
      </c>
      <c r="D63" s="3" t="s">
        <v>118</v>
      </c>
      <c r="E63" s="4">
        <v>67</v>
      </c>
      <c r="F63" s="23">
        <v>15</v>
      </c>
      <c r="G63" s="8">
        <f t="shared" si="0"/>
        <v>1005</v>
      </c>
      <c r="I63" s="20"/>
      <c r="K63" s="14"/>
      <c r="L63" s="14"/>
      <c r="M63" s="14"/>
      <c r="N63" s="14"/>
      <c r="O63" s="14"/>
      <c r="P63" s="15"/>
      <c r="Q63" s="14"/>
      <c r="R63" s="15"/>
      <c r="S63" s="15"/>
      <c r="T63" s="15"/>
      <c r="U63" s="15"/>
    </row>
    <row r="64" spans="1:24" ht="53.25" customHeight="1" x14ac:dyDescent="0.25">
      <c r="A64" s="3" t="s">
        <v>116</v>
      </c>
      <c r="B64" s="3" t="s">
        <v>119</v>
      </c>
      <c r="C64" s="3" t="s">
        <v>13</v>
      </c>
      <c r="D64" s="3" t="s">
        <v>120</v>
      </c>
      <c r="E64" s="4">
        <v>102</v>
      </c>
      <c r="F64" s="23">
        <v>13</v>
      </c>
      <c r="G64" s="8">
        <f t="shared" si="0"/>
        <v>1326</v>
      </c>
      <c r="I64" s="20"/>
      <c r="K64" s="14"/>
      <c r="L64" s="14"/>
      <c r="M64" s="14"/>
      <c r="N64" s="14"/>
      <c r="O64" s="14"/>
      <c r="P64" s="15"/>
      <c r="Q64" s="14"/>
      <c r="R64" s="15"/>
      <c r="S64" s="15"/>
      <c r="T64" s="15"/>
      <c r="U64" s="15"/>
    </row>
    <row r="65" spans="1:21" ht="53.25" customHeight="1" x14ac:dyDescent="0.25">
      <c r="A65" s="3" t="s">
        <v>116</v>
      </c>
      <c r="B65" s="3" t="s">
        <v>119</v>
      </c>
      <c r="C65" s="3" t="s">
        <v>11</v>
      </c>
      <c r="D65" s="3" t="s">
        <v>121</v>
      </c>
      <c r="E65" s="4">
        <v>52</v>
      </c>
      <c r="F65" s="23">
        <v>15</v>
      </c>
      <c r="G65" s="8">
        <f t="shared" si="0"/>
        <v>780</v>
      </c>
      <c r="I65" s="20"/>
      <c r="K65" s="14"/>
      <c r="L65" s="14"/>
      <c r="M65" s="14"/>
      <c r="N65" s="14"/>
      <c r="O65" s="14"/>
      <c r="P65" s="15"/>
      <c r="Q65" s="14"/>
      <c r="R65" s="15"/>
      <c r="S65" s="15"/>
      <c r="T65" s="15"/>
      <c r="U65" s="15"/>
    </row>
    <row r="66" spans="1:21" ht="53.25" customHeight="1" x14ac:dyDescent="0.25">
      <c r="A66" s="3" t="s">
        <v>116</v>
      </c>
      <c r="B66" s="3" t="s">
        <v>122</v>
      </c>
      <c r="C66" s="3" t="s">
        <v>13</v>
      </c>
      <c r="D66" s="3" t="s">
        <v>123</v>
      </c>
      <c r="E66" s="4">
        <v>260</v>
      </c>
      <c r="F66" s="23">
        <v>13</v>
      </c>
      <c r="G66" s="8">
        <f t="shared" si="0"/>
        <v>3380</v>
      </c>
      <c r="I66" s="20"/>
      <c r="K66" s="14"/>
      <c r="L66" s="14"/>
      <c r="M66" s="14"/>
      <c r="N66" s="14"/>
      <c r="O66" s="14"/>
      <c r="P66" s="15"/>
      <c r="Q66" s="14"/>
      <c r="R66" s="15"/>
      <c r="S66" s="15"/>
      <c r="T66" s="15"/>
      <c r="U66" s="15"/>
    </row>
    <row r="67" spans="1:21" ht="53.25" customHeight="1" x14ac:dyDescent="0.25">
      <c r="A67" s="3" t="s">
        <v>116</v>
      </c>
      <c r="B67" s="3" t="s">
        <v>122</v>
      </c>
      <c r="C67" s="3" t="s">
        <v>11</v>
      </c>
      <c r="D67" s="3" t="s">
        <v>124</v>
      </c>
      <c r="E67" s="4">
        <v>281</v>
      </c>
      <c r="F67" s="23">
        <v>15</v>
      </c>
      <c r="G67" s="8">
        <f t="shared" si="0"/>
        <v>4215</v>
      </c>
      <c r="I67" s="20"/>
      <c r="K67" s="14"/>
      <c r="L67" s="14"/>
      <c r="M67" s="14"/>
      <c r="N67" s="14"/>
      <c r="O67" s="14"/>
      <c r="P67" s="15"/>
      <c r="Q67" s="14"/>
      <c r="R67" s="15"/>
      <c r="S67" s="15"/>
      <c r="T67" s="15"/>
      <c r="U67" s="15"/>
    </row>
    <row r="68" spans="1:21" ht="53.25" customHeight="1" x14ac:dyDescent="0.25">
      <c r="A68" s="3" t="s">
        <v>125</v>
      </c>
      <c r="B68" s="3" t="s">
        <v>112</v>
      </c>
      <c r="C68" s="4" t="s">
        <v>126</v>
      </c>
      <c r="D68" s="8" t="s">
        <v>127</v>
      </c>
      <c r="E68" s="4">
        <v>126</v>
      </c>
      <c r="F68" s="23">
        <v>7</v>
      </c>
      <c r="G68" s="8">
        <f t="shared" ref="G68:G111" si="33">SUM(E68*F68)</f>
        <v>882</v>
      </c>
      <c r="H68" s="20"/>
      <c r="I68" s="14"/>
      <c r="J68" s="14"/>
      <c r="K68" s="14"/>
      <c r="L68" s="14"/>
      <c r="M68" s="14"/>
      <c r="N68" s="15"/>
      <c r="O68" s="14"/>
      <c r="P68" s="15"/>
      <c r="Q68" s="15"/>
      <c r="R68" s="15"/>
      <c r="S68" s="15"/>
    </row>
    <row r="69" spans="1:21" ht="53.25" customHeight="1" x14ac:dyDescent="0.25">
      <c r="A69" s="3" t="s">
        <v>125</v>
      </c>
      <c r="B69" s="3" t="s">
        <v>112</v>
      </c>
      <c r="C69" s="4" t="s">
        <v>13</v>
      </c>
      <c r="D69" s="8" t="s">
        <v>128</v>
      </c>
      <c r="E69" s="4">
        <v>120</v>
      </c>
      <c r="F69" s="23">
        <v>8</v>
      </c>
      <c r="G69" s="8">
        <f t="shared" si="33"/>
        <v>960</v>
      </c>
      <c r="H69" s="20"/>
      <c r="I69" s="14"/>
      <c r="J69" s="14"/>
      <c r="K69" s="14"/>
      <c r="L69" s="14"/>
      <c r="M69" s="14"/>
      <c r="N69" s="15"/>
      <c r="O69" s="14"/>
      <c r="P69" s="15"/>
      <c r="Q69" s="15"/>
      <c r="R69" s="15"/>
      <c r="S69" s="15"/>
    </row>
    <row r="70" spans="1:21" ht="53.25" customHeight="1" x14ac:dyDescent="0.25">
      <c r="A70" s="3" t="s">
        <v>125</v>
      </c>
      <c r="B70" s="3" t="s">
        <v>112</v>
      </c>
      <c r="C70" s="4" t="s">
        <v>10</v>
      </c>
      <c r="D70" s="8" t="s">
        <v>129</v>
      </c>
      <c r="E70" s="4">
        <v>112</v>
      </c>
      <c r="F70" s="23">
        <v>9</v>
      </c>
      <c r="G70" s="8">
        <f t="shared" si="33"/>
        <v>1008</v>
      </c>
      <c r="H70" s="20"/>
      <c r="I70" s="14"/>
      <c r="J70" s="14"/>
      <c r="K70" s="14"/>
      <c r="L70" s="14"/>
      <c r="M70" s="14"/>
      <c r="N70" s="15"/>
      <c r="O70" s="14"/>
      <c r="P70" s="15"/>
      <c r="Q70" s="15"/>
      <c r="R70" s="15"/>
      <c r="S70" s="15"/>
    </row>
    <row r="71" spans="1:21" ht="53.25" customHeight="1" x14ac:dyDescent="0.25">
      <c r="A71" s="3" t="s">
        <v>125</v>
      </c>
      <c r="B71" s="3" t="s">
        <v>112</v>
      </c>
      <c r="C71" s="4" t="s">
        <v>11</v>
      </c>
      <c r="D71" s="8" t="s">
        <v>130</v>
      </c>
      <c r="E71" s="4">
        <v>148</v>
      </c>
      <c r="F71" s="23">
        <v>10</v>
      </c>
      <c r="G71" s="8">
        <f t="shared" si="33"/>
        <v>1480</v>
      </c>
      <c r="H71" s="20"/>
      <c r="I71" s="14"/>
      <c r="J71" s="14"/>
      <c r="K71" s="14"/>
      <c r="L71" s="14"/>
      <c r="M71" s="14"/>
      <c r="N71" s="15"/>
      <c r="O71" s="14"/>
      <c r="P71" s="15"/>
      <c r="Q71" s="15"/>
      <c r="R71" s="15"/>
      <c r="S71" s="15"/>
    </row>
    <row r="72" spans="1:21" ht="53.25" customHeight="1" x14ac:dyDescent="0.25">
      <c r="A72" s="3" t="s">
        <v>125</v>
      </c>
      <c r="B72" s="3" t="s">
        <v>119</v>
      </c>
      <c r="C72" s="4" t="s">
        <v>126</v>
      </c>
      <c r="D72" s="8" t="s">
        <v>131</v>
      </c>
      <c r="E72" s="4">
        <v>137</v>
      </c>
      <c r="F72" s="23">
        <v>7</v>
      </c>
      <c r="G72" s="8">
        <f t="shared" si="33"/>
        <v>959</v>
      </c>
      <c r="H72" s="20"/>
      <c r="I72" s="14"/>
      <c r="J72" s="14"/>
      <c r="K72" s="14"/>
      <c r="L72" s="14"/>
      <c r="M72" s="14"/>
      <c r="N72" s="15"/>
      <c r="O72" s="14"/>
      <c r="P72" s="15"/>
      <c r="Q72" s="15"/>
      <c r="R72" s="15"/>
      <c r="S72" s="15"/>
    </row>
    <row r="73" spans="1:21" ht="53.25" customHeight="1" x14ac:dyDescent="0.25">
      <c r="A73" s="3" t="s">
        <v>125</v>
      </c>
      <c r="B73" s="3" t="s">
        <v>119</v>
      </c>
      <c r="C73" s="4" t="s">
        <v>13</v>
      </c>
      <c r="D73" s="8" t="s">
        <v>132</v>
      </c>
      <c r="E73" s="4">
        <v>69</v>
      </c>
      <c r="F73" s="23">
        <v>8</v>
      </c>
      <c r="G73" s="8">
        <f t="shared" si="33"/>
        <v>552</v>
      </c>
      <c r="H73" s="20"/>
      <c r="I73" s="14"/>
      <c r="J73" s="14"/>
      <c r="K73" s="14"/>
      <c r="L73" s="14"/>
      <c r="M73" s="14"/>
      <c r="N73" s="15"/>
      <c r="O73" s="14"/>
      <c r="P73" s="15"/>
      <c r="Q73" s="15"/>
      <c r="R73" s="15"/>
      <c r="S73" s="15"/>
    </row>
    <row r="74" spans="1:21" ht="53.25" customHeight="1" x14ac:dyDescent="0.25">
      <c r="A74" s="3" t="s">
        <v>125</v>
      </c>
      <c r="B74" s="3" t="s">
        <v>119</v>
      </c>
      <c r="C74" s="4" t="s">
        <v>10</v>
      </c>
      <c r="D74" s="8" t="s">
        <v>133</v>
      </c>
      <c r="E74" s="4">
        <v>62</v>
      </c>
      <c r="F74" s="23">
        <v>9</v>
      </c>
      <c r="G74" s="8">
        <f t="shared" si="33"/>
        <v>558</v>
      </c>
      <c r="H74" s="20"/>
      <c r="I74" s="14"/>
      <c r="J74" s="14"/>
      <c r="K74" s="14"/>
      <c r="L74" s="14"/>
      <c r="M74" s="14"/>
      <c r="N74" s="15"/>
      <c r="O74" s="14"/>
      <c r="P74" s="15"/>
      <c r="Q74" s="15"/>
      <c r="R74" s="15"/>
      <c r="S74" s="15"/>
    </row>
    <row r="75" spans="1:21" ht="53.25" customHeight="1" x14ac:dyDescent="0.25">
      <c r="A75" s="3" t="s">
        <v>125</v>
      </c>
      <c r="B75" s="3" t="s">
        <v>119</v>
      </c>
      <c r="C75" s="4" t="s">
        <v>11</v>
      </c>
      <c r="D75" s="8" t="s">
        <v>134</v>
      </c>
      <c r="E75" s="4">
        <v>133</v>
      </c>
      <c r="F75" s="23">
        <v>10</v>
      </c>
      <c r="G75" s="8">
        <f t="shared" si="33"/>
        <v>1330</v>
      </c>
      <c r="H75" s="20"/>
      <c r="I75" s="14"/>
      <c r="J75" s="14"/>
      <c r="K75" s="14"/>
      <c r="L75" s="14"/>
      <c r="M75" s="14"/>
      <c r="N75" s="15"/>
      <c r="O75" s="14"/>
      <c r="P75" s="15"/>
      <c r="Q75" s="15"/>
      <c r="R75" s="15"/>
      <c r="S75" s="15"/>
    </row>
    <row r="76" spans="1:21" ht="116.25" customHeight="1" x14ac:dyDescent="0.25">
      <c r="A76" s="3" t="s">
        <v>135</v>
      </c>
      <c r="B76" s="3" t="s">
        <v>136</v>
      </c>
      <c r="C76" s="3" t="s">
        <v>137</v>
      </c>
      <c r="D76" s="3" t="s">
        <v>138</v>
      </c>
      <c r="E76" s="4">
        <v>78</v>
      </c>
      <c r="F76" s="23">
        <v>5.99</v>
      </c>
      <c r="G76" s="8">
        <f t="shared" si="33"/>
        <v>467.22</v>
      </c>
      <c r="I76" s="20"/>
      <c r="K76" s="14"/>
      <c r="L76" s="14"/>
      <c r="M76" s="14"/>
      <c r="N76" s="14"/>
      <c r="O76" s="14"/>
      <c r="P76" s="15"/>
      <c r="Q76" s="14"/>
      <c r="R76" s="15"/>
      <c r="S76" s="15"/>
      <c r="T76" s="15"/>
      <c r="U76" s="15"/>
    </row>
    <row r="77" spans="1:21" ht="116.25" customHeight="1" x14ac:dyDescent="0.25">
      <c r="A77" s="3" t="s">
        <v>139</v>
      </c>
      <c r="B77" s="3" t="s">
        <v>140</v>
      </c>
      <c r="C77" s="3" t="s">
        <v>137</v>
      </c>
      <c r="D77" s="3" t="s">
        <v>141</v>
      </c>
      <c r="E77" s="4">
        <v>67</v>
      </c>
      <c r="F77" s="23">
        <v>5.99</v>
      </c>
      <c r="G77" s="8">
        <f t="shared" si="33"/>
        <v>401.33000000000004</v>
      </c>
      <c r="I77" s="20"/>
      <c r="K77" s="14"/>
      <c r="L77" s="14"/>
      <c r="M77" s="14"/>
      <c r="N77" s="14"/>
      <c r="O77" s="14"/>
      <c r="P77" s="15"/>
      <c r="Q77" s="14"/>
      <c r="R77" s="15"/>
      <c r="S77" s="15"/>
      <c r="T77" s="15"/>
      <c r="U77" s="15"/>
    </row>
    <row r="78" spans="1:21" ht="116.25" customHeight="1" x14ac:dyDescent="0.25">
      <c r="A78" s="3" t="s">
        <v>142</v>
      </c>
      <c r="B78" s="3" t="s">
        <v>143</v>
      </c>
      <c r="C78" s="3" t="s">
        <v>137</v>
      </c>
      <c r="D78" s="3" t="s">
        <v>144</v>
      </c>
      <c r="E78" s="4">
        <v>49</v>
      </c>
      <c r="F78" s="23">
        <v>5.99</v>
      </c>
      <c r="G78" s="8">
        <f t="shared" si="33"/>
        <v>293.51</v>
      </c>
      <c r="I78" s="20"/>
      <c r="K78" s="14"/>
      <c r="L78" s="14"/>
      <c r="M78" s="14"/>
      <c r="N78" s="14"/>
      <c r="O78" s="14"/>
      <c r="P78" s="15"/>
      <c r="Q78" s="14"/>
      <c r="R78" s="15"/>
      <c r="S78" s="15"/>
      <c r="T78" s="15"/>
      <c r="U78" s="15"/>
    </row>
    <row r="79" spans="1:21" ht="116.25" customHeight="1" x14ac:dyDescent="0.25">
      <c r="A79" s="3" t="s">
        <v>145</v>
      </c>
      <c r="B79" s="3" t="s">
        <v>146</v>
      </c>
      <c r="C79" s="3" t="s">
        <v>137</v>
      </c>
      <c r="D79" s="3" t="s">
        <v>147</v>
      </c>
      <c r="E79" s="4">
        <v>967</v>
      </c>
      <c r="F79" s="23">
        <v>5.99</v>
      </c>
      <c r="G79" s="8">
        <f t="shared" si="33"/>
        <v>5792.33</v>
      </c>
      <c r="I79" s="20"/>
      <c r="K79" s="14"/>
      <c r="L79" s="14"/>
      <c r="M79" s="14"/>
      <c r="N79" s="14"/>
      <c r="O79" s="14"/>
      <c r="P79" s="15"/>
      <c r="Q79" s="14"/>
      <c r="R79" s="15"/>
      <c r="S79" s="15"/>
      <c r="T79" s="15"/>
      <c r="U79" s="15"/>
    </row>
    <row r="80" spans="1:21" ht="116.25" customHeight="1" x14ac:dyDescent="0.25">
      <c r="A80" s="3" t="s">
        <v>148</v>
      </c>
      <c r="B80" s="3" t="s">
        <v>149</v>
      </c>
      <c r="C80" s="3" t="s">
        <v>137</v>
      </c>
      <c r="D80" s="3" t="s">
        <v>150</v>
      </c>
      <c r="E80" s="4">
        <v>994</v>
      </c>
      <c r="F80" s="23">
        <v>5.99</v>
      </c>
      <c r="G80" s="8">
        <f t="shared" si="33"/>
        <v>5954.06</v>
      </c>
      <c r="I80" s="20"/>
      <c r="K80" s="14"/>
      <c r="L80" s="14"/>
      <c r="M80" s="14"/>
      <c r="N80" s="14"/>
      <c r="O80" s="14"/>
      <c r="P80" s="15"/>
      <c r="Q80" s="14"/>
      <c r="R80" s="15"/>
      <c r="S80" s="15"/>
      <c r="T80" s="15"/>
      <c r="U80" s="15"/>
    </row>
    <row r="81" spans="1:21" ht="116.25" customHeight="1" x14ac:dyDescent="0.25">
      <c r="A81" s="3" t="s">
        <v>151</v>
      </c>
      <c r="B81" s="3" t="s">
        <v>152</v>
      </c>
      <c r="C81" s="3" t="s">
        <v>137</v>
      </c>
      <c r="D81" s="3" t="s">
        <v>153</v>
      </c>
      <c r="E81" s="4">
        <v>998</v>
      </c>
      <c r="F81" s="23">
        <v>5.99</v>
      </c>
      <c r="G81" s="8">
        <f t="shared" si="33"/>
        <v>5978.02</v>
      </c>
      <c r="I81" s="20"/>
      <c r="K81" s="14"/>
      <c r="L81" s="14"/>
      <c r="M81" s="14"/>
      <c r="N81" s="14"/>
      <c r="O81" s="14"/>
      <c r="P81" s="15"/>
      <c r="Q81" s="14"/>
      <c r="R81" s="15"/>
      <c r="S81" s="15"/>
      <c r="T81" s="15"/>
      <c r="U81" s="15"/>
    </row>
    <row r="82" spans="1:21" ht="53.25" customHeight="1" x14ac:dyDescent="0.25">
      <c r="F82" s="8"/>
      <c r="G82" s="8">
        <f t="shared" si="33"/>
        <v>0</v>
      </c>
      <c r="I82" s="20"/>
      <c r="K82" s="14"/>
      <c r="L82" s="14"/>
      <c r="M82" s="14"/>
      <c r="N82" s="14"/>
      <c r="O82" s="14"/>
      <c r="P82" s="15"/>
      <c r="Q82" s="14"/>
      <c r="R82" s="15"/>
      <c r="S82" s="15"/>
      <c r="T82" s="15"/>
      <c r="U82" s="15"/>
    </row>
    <row r="83" spans="1:21" ht="53.25" customHeight="1" x14ac:dyDescent="0.25">
      <c r="A83" s="3" t="s">
        <v>170</v>
      </c>
      <c r="B83" s="3" t="s">
        <v>171</v>
      </c>
      <c r="C83" s="3" t="s">
        <v>13</v>
      </c>
      <c r="D83" s="3" t="s">
        <v>172</v>
      </c>
      <c r="E83" s="4">
        <v>69</v>
      </c>
      <c r="F83" s="8">
        <v>9.99</v>
      </c>
      <c r="G83" s="8">
        <f t="shared" si="33"/>
        <v>689.31000000000006</v>
      </c>
      <c r="I83" s="20"/>
      <c r="K83" s="14"/>
      <c r="L83" s="14"/>
      <c r="M83" s="14"/>
      <c r="N83" s="14"/>
      <c r="O83" s="14"/>
      <c r="P83" s="15"/>
      <c r="Q83" s="14"/>
      <c r="R83" s="15"/>
      <c r="S83" s="15"/>
      <c r="T83" s="15"/>
      <c r="U83" s="15"/>
    </row>
    <row r="84" spans="1:21" ht="53.25" customHeight="1" x14ac:dyDescent="0.25">
      <c r="A84" s="3" t="s">
        <v>170</v>
      </c>
      <c r="B84" s="3" t="s">
        <v>173</v>
      </c>
      <c r="C84" s="3" t="s">
        <v>13</v>
      </c>
      <c r="D84" s="3" t="s">
        <v>174</v>
      </c>
      <c r="E84" s="4">
        <v>34</v>
      </c>
      <c r="F84" s="8">
        <v>9.99</v>
      </c>
      <c r="G84" s="8">
        <f t="shared" si="33"/>
        <v>339.66</v>
      </c>
      <c r="I84" s="20"/>
      <c r="K84" s="14"/>
      <c r="L84" s="14"/>
      <c r="M84" s="14"/>
      <c r="N84" s="14"/>
      <c r="O84" s="14"/>
      <c r="P84" s="15"/>
      <c r="Q84" s="14"/>
      <c r="R84" s="15"/>
      <c r="S84" s="15"/>
      <c r="T84" s="15"/>
      <c r="U84" s="15"/>
    </row>
    <row r="85" spans="1:21" ht="53.25" customHeight="1" x14ac:dyDescent="0.25">
      <c r="A85" s="3" t="s">
        <v>170</v>
      </c>
      <c r="B85" s="3" t="s">
        <v>173</v>
      </c>
      <c r="C85" s="3" t="s">
        <v>10</v>
      </c>
      <c r="D85" s="3" t="s">
        <v>175</v>
      </c>
      <c r="E85" s="4">
        <v>22</v>
      </c>
      <c r="F85" s="8">
        <v>10.99</v>
      </c>
      <c r="G85" s="8">
        <f t="shared" si="33"/>
        <v>241.78</v>
      </c>
      <c r="I85" s="20"/>
      <c r="K85" s="14"/>
      <c r="L85" s="14"/>
      <c r="M85" s="14"/>
      <c r="N85" s="14"/>
      <c r="O85" s="14"/>
      <c r="P85" s="15"/>
      <c r="Q85" s="14"/>
      <c r="R85" s="15"/>
      <c r="S85" s="15"/>
      <c r="T85" s="15"/>
      <c r="U85" s="15"/>
    </row>
    <row r="86" spans="1:21" ht="53.25" customHeight="1" x14ac:dyDescent="0.25">
      <c r="A86" s="3" t="s">
        <v>170</v>
      </c>
      <c r="B86" s="3" t="s">
        <v>173</v>
      </c>
      <c r="C86" s="3" t="s">
        <v>11</v>
      </c>
      <c r="D86" s="3" t="s">
        <v>176</v>
      </c>
      <c r="E86" s="4">
        <v>19</v>
      </c>
      <c r="F86" s="8">
        <v>11.99</v>
      </c>
      <c r="G86" s="8">
        <f t="shared" si="33"/>
        <v>227.81</v>
      </c>
      <c r="I86" s="20"/>
      <c r="K86" s="14"/>
      <c r="L86" s="14"/>
      <c r="M86" s="14"/>
      <c r="N86" s="14"/>
      <c r="O86" s="14"/>
      <c r="P86" s="15"/>
      <c r="Q86" s="14"/>
      <c r="R86" s="15"/>
      <c r="S86" s="15"/>
      <c r="T86" s="15"/>
      <c r="U86" s="15"/>
    </row>
    <row r="87" spans="1:21" ht="53.25" customHeight="1" x14ac:dyDescent="0.25">
      <c r="A87" s="3" t="s">
        <v>170</v>
      </c>
      <c r="B87" s="3" t="s">
        <v>177</v>
      </c>
      <c r="C87" s="3" t="s">
        <v>126</v>
      </c>
      <c r="D87" s="3" t="s">
        <v>178</v>
      </c>
      <c r="E87" s="4">
        <v>237</v>
      </c>
      <c r="F87" s="8">
        <v>8.99</v>
      </c>
      <c r="G87" s="8">
        <f t="shared" si="33"/>
        <v>2130.63</v>
      </c>
      <c r="I87" s="20"/>
      <c r="K87" s="14"/>
      <c r="L87" s="14"/>
      <c r="M87" s="14"/>
      <c r="N87" s="14"/>
      <c r="O87" s="14"/>
      <c r="P87" s="15"/>
      <c r="Q87" s="14"/>
      <c r="R87" s="15"/>
      <c r="S87" s="15"/>
      <c r="T87" s="15"/>
      <c r="U87" s="15"/>
    </row>
    <row r="88" spans="1:21" ht="53.25" customHeight="1" x14ac:dyDescent="0.25">
      <c r="A88" s="3" t="s">
        <v>179</v>
      </c>
      <c r="B88" s="3" t="s">
        <v>171</v>
      </c>
      <c r="C88" s="3" t="s">
        <v>126</v>
      </c>
      <c r="D88" s="3" t="s">
        <v>180</v>
      </c>
      <c r="E88" s="4">
        <v>135</v>
      </c>
      <c r="F88" s="8">
        <v>13.99</v>
      </c>
      <c r="G88" s="8">
        <f t="shared" si="33"/>
        <v>1888.65</v>
      </c>
      <c r="I88" s="20"/>
      <c r="K88" s="14"/>
      <c r="L88" s="14"/>
      <c r="M88" s="14"/>
      <c r="N88" s="14"/>
      <c r="O88" s="14"/>
      <c r="P88" s="15"/>
      <c r="Q88" s="14"/>
      <c r="R88" s="15"/>
      <c r="S88" s="15"/>
      <c r="T88" s="15"/>
      <c r="U88" s="15"/>
    </row>
    <row r="89" spans="1:21" ht="53.25" customHeight="1" x14ac:dyDescent="0.25">
      <c r="A89" s="3" t="s">
        <v>179</v>
      </c>
      <c r="B89" s="3" t="s">
        <v>171</v>
      </c>
      <c r="C89" s="3" t="s">
        <v>10</v>
      </c>
      <c r="D89" s="3" t="s">
        <v>181</v>
      </c>
      <c r="E89" s="4">
        <v>57</v>
      </c>
      <c r="F89" s="8">
        <v>15.99</v>
      </c>
      <c r="G89" s="8">
        <f t="shared" si="33"/>
        <v>911.43000000000006</v>
      </c>
      <c r="I89" s="20"/>
      <c r="K89" s="14"/>
      <c r="L89" s="14"/>
      <c r="M89" s="14"/>
      <c r="N89" s="14"/>
      <c r="O89" s="14"/>
      <c r="P89" s="15"/>
      <c r="Q89" s="14"/>
      <c r="R89" s="15"/>
      <c r="S89" s="15"/>
      <c r="T89" s="15"/>
      <c r="U89" s="15"/>
    </row>
    <row r="90" spans="1:21" ht="53.25" customHeight="1" x14ac:dyDescent="0.25">
      <c r="A90" s="3" t="s">
        <v>179</v>
      </c>
      <c r="B90" s="3" t="s">
        <v>171</v>
      </c>
      <c r="C90" s="3" t="s">
        <v>11</v>
      </c>
      <c r="D90" s="3" t="s">
        <v>182</v>
      </c>
      <c r="E90" s="4">
        <v>316</v>
      </c>
      <c r="F90" s="8">
        <v>17.989999999999998</v>
      </c>
      <c r="G90" s="8">
        <f t="shared" si="33"/>
        <v>5684.8399999999992</v>
      </c>
      <c r="I90" s="20"/>
      <c r="K90" s="14"/>
      <c r="L90" s="14"/>
      <c r="M90" s="14"/>
      <c r="N90" s="14"/>
      <c r="O90" s="14"/>
      <c r="P90" s="15"/>
      <c r="Q90" s="14"/>
      <c r="R90" s="15"/>
      <c r="S90" s="15"/>
      <c r="T90" s="15"/>
      <c r="U90" s="15"/>
    </row>
    <row r="91" spans="1:21" ht="53.25" customHeight="1" x14ac:dyDescent="0.25">
      <c r="A91" s="3" t="s">
        <v>179</v>
      </c>
      <c r="B91" s="3" t="s">
        <v>173</v>
      </c>
      <c r="C91" s="3" t="s">
        <v>11</v>
      </c>
      <c r="D91" s="3" t="s">
        <v>183</v>
      </c>
      <c r="E91" s="4">
        <v>81</v>
      </c>
      <c r="F91" s="8">
        <v>19.989999999999998</v>
      </c>
      <c r="G91" s="8">
        <f t="shared" si="33"/>
        <v>1619.1899999999998</v>
      </c>
      <c r="I91" s="20"/>
      <c r="K91" s="14"/>
      <c r="L91" s="14"/>
      <c r="M91" s="14"/>
      <c r="N91" s="14"/>
      <c r="O91" s="14"/>
      <c r="P91" s="15"/>
      <c r="Q91" s="14"/>
      <c r="R91" s="15"/>
      <c r="S91" s="15"/>
      <c r="T91" s="15"/>
      <c r="U91" s="15"/>
    </row>
    <row r="92" spans="1:21" ht="53.25" customHeight="1" x14ac:dyDescent="0.25">
      <c r="A92" s="3"/>
      <c r="B92" s="3"/>
      <c r="C92" s="3"/>
      <c r="D92" s="3"/>
      <c r="E92" s="4"/>
      <c r="F92" s="8"/>
      <c r="G92" s="8">
        <f t="shared" si="33"/>
        <v>0</v>
      </c>
      <c r="I92" s="20"/>
      <c r="K92" s="14"/>
      <c r="L92" s="14"/>
      <c r="M92" s="14"/>
      <c r="N92" s="14"/>
      <c r="O92" s="14"/>
      <c r="P92" s="15"/>
      <c r="Q92" s="14"/>
      <c r="R92" s="15"/>
      <c r="S92" s="15"/>
      <c r="T92" s="15"/>
      <c r="U92" s="15"/>
    </row>
    <row r="93" spans="1:21" ht="53.25" customHeight="1" x14ac:dyDescent="0.25">
      <c r="A93" s="3" t="s">
        <v>184</v>
      </c>
      <c r="B93" s="3" t="s">
        <v>185</v>
      </c>
      <c r="C93" s="3"/>
      <c r="D93" s="3" t="s">
        <v>186</v>
      </c>
      <c r="E93" s="4">
        <v>452</v>
      </c>
      <c r="F93" s="8">
        <v>9.99</v>
      </c>
      <c r="G93" s="8">
        <f t="shared" si="33"/>
        <v>4515.4800000000005</v>
      </c>
      <c r="I93" s="20"/>
      <c r="K93" s="14"/>
      <c r="L93" s="14"/>
      <c r="M93" s="14"/>
      <c r="N93" s="14"/>
      <c r="O93" s="14"/>
      <c r="P93" s="15"/>
      <c r="Q93" s="14"/>
      <c r="R93" s="15"/>
      <c r="S93" s="15"/>
      <c r="T93" s="15"/>
      <c r="U93" s="15"/>
    </row>
    <row r="94" spans="1:21" ht="53.25" customHeight="1" x14ac:dyDescent="0.25">
      <c r="A94" s="3"/>
      <c r="B94" s="3"/>
      <c r="C94" s="3"/>
      <c r="D94" s="3"/>
      <c r="E94" s="4"/>
      <c r="F94" s="8"/>
      <c r="G94" s="8">
        <f t="shared" si="33"/>
        <v>0</v>
      </c>
      <c r="I94" s="20"/>
      <c r="K94" s="14"/>
      <c r="L94" s="14"/>
      <c r="M94" s="14"/>
      <c r="N94" s="14"/>
      <c r="O94" s="14"/>
      <c r="P94" s="15"/>
      <c r="Q94" s="14"/>
      <c r="R94" s="15"/>
      <c r="S94" s="15"/>
      <c r="T94" s="15"/>
      <c r="U94" s="15"/>
    </row>
    <row r="95" spans="1:21" ht="53.25" customHeight="1" x14ac:dyDescent="0.25">
      <c r="A95" s="3" t="s">
        <v>187</v>
      </c>
      <c r="B95" s="3" t="s">
        <v>112</v>
      </c>
      <c r="C95" s="3" t="s">
        <v>188</v>
      </c>
      <c r="D95" s="3" t="s">
        <v>189</v>
      </c>
      <c r="E95" s="4">
        <v>67</v>
      </c>
      <c r="F95" s="8">
        <v>21.99</v>
      </c>
      <c r="G95" s="8">
        <f t="shared" si="33"/>
        <v>1473.33</v>
      </c>
      <c r="I95" s="20"/>
      <c r="K95" s="14"/>
      <c r="L95" s="14"/>
      <c r="M95" s="14"/>
      <c r="N95" s="14"/>
      <c r="O95" s="14"/>
      <c r="P95" s="15"/>
      <c r="Q95" s="14"/>
      <c r="R95" s="15"/>
      <c r="S95" s="15"/>
      <c r="T95" s="15"/>
      <c r="U95" s="15"/>
    </row>
    <row r="96" spans="1:21" ht="53.25" customHeight="1" x14ac:dyDescent="0.25">
      <c r="A96" s="3" t="s">
        <v>187</v>
      </c>
      <c r="B96" s="3" t="s">
        <v>190</v>
      </c>
      <c r="C96" s="3" t="s">
        <v>188</v>
      </c>
      <c r="D96" s="3" t="s">
        <v>191</v>
      </c>
      <c r="E96" s="4">
        <v>58</v>
      </c>
      <c r="F96" s="8">
        <v>21.99</v>
      </c>
      <c r="G96" s="8">
        <f t="shared" si="33"/>
        <v>1275.4199999999998</v>
      </c>
      <c r="I96" s="20"/>
      <c r="K96" s="14"/>
      <c r="L96" s="14"/>
      <c r="M96" s="14"/>
      <c r="N96" s="14"/>
      <c r="O96" s="14"/>
      <c r="P96" s="15"/>
      <c r="Q96" s="14"/>
      <c r="R96" s="15"/>
      <c r="S96" s="15"/>
      <c r="T96" s="15"/>
      <c r="U96" s="15"/>
    </row>
    <row r="97" spans="1:21" ht="53.25" customHeight="1" x14ac:dyDescent="0.25">
      <c r="A97" s="3" t="s">
        <v>187</v>
      </c>
      <c r="B97" s="3" t="s">
        <v>177</v>
      </c>
      <c r="C97" s="3" t="s">
        <v>188</v>
      </c>
      <c r="D97" s="3" t="s">
        <v>192</v>
      </c>
      <c r="E97" s="4">
        <v>108</v>
      </c>
      <c r="F97" s="8">
        <v>21.99</v>
      </c>
      <c r="G97" s="8">
        <f t="shared" si="33"/>
        <v>2374.9199999999996</v>
      </c>
      <c r="I97" s="20"/>
      <c r="K97" s="14"/>
      <c r="L97" s="14"/>
      <c r="M97" s="14"/>
      <c r="N97" s="14"/>
      <c r="O97" s="14"/>
      <c r="P97" s="15"/>
      <c r="Q97" s="14"/>
      <c r="R97" s="15"/>
      <c r="S97" s="15"/>
      <c r="T97" s="15"/>
      <c r="U97" s="15"/>
    </row>
    <row r="98" spans="1:21" ht="53.25" customHeight="1" x14ac:dyDescent="0.25">
      <c r="A98" s="3" t="s">
        <v>187</v>
      </c>
      <c r="B98" s="3" t="s">
        <v>193</v>
      </c>
      <c r="C98" s="3" t="s">
        <v>188</v>
      </c>
      <c r="D98" s="3" t="s">
        <v>194</v>
      </c>
      <c r="E98" s="4">
        <v>17</v>
      </c>
      <c r="F98" s="8">
        <v>21.99</v>
      </c>
      <c r="G98" s="8">
        <f t="shared" si="33"/>
        <v>373.83</v>
      </c>
      <c r="I98" s="20"/>
      <c r="K98" s="14"/>
      <c r="L98" s="14"/>
      <c r="M98" s="14"/>
      <c r="N98" s="14"/>
      <c r="O98" s="14"/>
      <c r="P98" s="15"/>
      <c r="Q98" s="14"/>
      <c r="R98" s="15"/>
      <c r="S98" s="15"/>
      <c r="T98" s="15"/>
      <c r="U98" s="15"/>
    </row>
    <row r="99" spans="1:21" ht="53.25" customHeight="1" x14ac:dyDescent="0.25">
      <c r="A99" s="3" t="s">
        <v>187</v>
      </c>
      <c r="B99" s="3" t="s">
        <v>195</v>
      </c>
      <c r="C99" s="3" t="s">
        <v>188</v>
      </c>
      <c r="D99" s="3" t="s">
        <v>196</v>
      </c>
      <c r="E99" s="4">
        <v>148</v>
      </c>
      <c r="F99" s="8">
        <v>21.99</v>
      </c>
      <c r="G99" s="8">
        <f t="shared" si="33"/>
        <v>3254.52</v>
      </c>
      <c r="I99" s="20"/>
      <c r="K99" s="14"/>
      <c r="L99" s="14"/>
      <c r="M99" s="14"/>
      <c r="N99" s="14"/>
      <c r="O99" s="14"/>
      <c r="P99" s="15"/>
      <c r="Q99" s="14"/>
      <c r="R99" s="15"/>
      <c r="S99" s="15"/>
      <c r="T99" s="15"/>
      <c r="U99" s="15"/>
    </row>
    <row r="100" spans="1:21" ht="53.25" customHeight="1" x14ac:dyDescent="0.25">
      <c r="A100" s="3" t="s">
        <v>187</v>
      </c>
      <c r="B100" s="3" t="s">
        <v>197</v>
      </c>
      <c r="C100" s="3" t="s">
        <v>188</v>
      </c>
      <c r="D100" s="3" t="s">
        <v>198</v>
      </c>
      <c r="E100" s="4">
        <v>163</v>
      </c>
      <c r="F100" s="8">
        <v>21.99</v>
      </c>
      <c r="G100" s="8">
        <f t="shared" si="33"/>
        <v>3584.37</v>
      </c>
      <c r="I100" s="20"/>
      <c r="K100" s="14"/>
      <c r="L100" s="14"/>
      <c r="M100" s="14"/>
      <c r="N100" s="14"/>
      <c r="O100" s="14"/>
      <c r="P100" s="15"/>
      <c r="Q100" s="14"/>
      <c r="R100" s="15"/>
      <c r="S100" s="15"/>
      <c r="T100" s="15"/>
      <c r="U100" s="15"/>
    </row>
    <row r="101" spans="1:21" ht="53.25" customHeight="1" x14ac:dyDescent="0.25">
      <c r="A101" s="3"/>
      <c r="B101" s="3"/>
      <c r="C101" s="3"/>
      <c r="D101" s="3"/>
      <c r="E101" s="4"/>
      <c r="F101" s="8"/>
      <c r="G101" s="8">
        <f t="shared" si="33"/>
        <v>0</v>
      </c>
      <c r="I101" s="20"/>
      <c r="K101" s="14"/>
      <c r="L101" s="14"/>
      <c r="M101" s="14"/>
      <c r="N101" s="14"/>
      <c r="O101" s="14"/>
      <c r="P101" s="15"/>
      <c r="Q101" s="14"/>
      <c r="R101" s="15"/>
      <c r="S101" s="15"/>
      <c r="T101" s="15"/>
      <c r="U101" s="15"/>
    </row>
    <row r="102" spans="1:21" ht="53.25" customHeight="1" x14ac:dyDescent="0.25">
      <c r="A102" s="3" t="s">
        <v>199</v>
      </c>
      <c r="B102" s="3" t="s">
        <v>112</v>
      </c>
      <c r="C102" s="3" t="s">
        <v>200</v>
      </c>
      <c r="D102" s="3" t="s">
        <v>201</v>
      </c>
      <c r="E102" s="4">
        <v>419</v>
      </c>
      <c r="F102" s="8">
        <v>26.99</v>
      </c>
      <c r="G102" s="8">
        <f t="shared" si="33"/>
        <v>11308.81</v>
      </c>
      <c r="I102" s="20"/>
      <c r="K102" s="14"/>
      <c r="L102" s="14"/>
      <c r="M102" s="14"/>
      <c r="N102" s="14"/>
      <c r="O102" s="14"/>
      <c r="P102" s="15"/>
      <c r="Q102" s="14"/>
      <c r="R102" s="15"/>
      <c r="S102" s="15"/>
      <c r="T102" s="15"/>
      <c r="U102" s="15"/>
    </row>
    <row r="103" spans="1:21" ht="53.25" customHeight="1" x14ac:dyDescent="0.25">
      <c r="A103" s="3" t="s">
        <v>199</v>
      </c>
      <c r="B103" s="3" t="s">
        <v>190</v>
      </c>
      <c r="C103" s="3" t="s">
        <v>200</v>
      </c>
      <c r="D103" s="3" t="s">
        <v>202</v>
      </c>
      <c r="E103" s="4">
        <v>272</v>
      </c>
      <c r="F103" s="8">
        <v>26.99</v>
      </c>
      <c r="G103" s="8">
        <f t="shared" si="33"/>
        <v>7341.28</v>
      </c>
      <c r="I103" s="20"/>
      <c r="K103" s="14"/>
      <c r="L103" s="14"/>
      <c r="M103" s="14"/>
      <c r="N103" s="14"/>
      <c r="O103" s="14"/>
      <c r="P103" s="15"/>
      <c r="Q103" s="14"/>
      <c r="R103" s="15"/>
      <c r="S103" s="15"/>
      <c r="T103" s="15"/>
      <c r="U103" s="15"/>
    </row>
    <row r="104" spans="1:21" ht="53.25" customHeight="1" x14ac:dyDescent="0.25">
      <c r="A104" s="3"/>
      <c r="B104" s="3"/>
      <c r="C104" s="3"/>
      <c r="D104" s="3"/>
      <c r="E104" s="4"/>
      <c r="F104" s="8"/>
      <c r="G104" s="8">
        <f t="shared" si="33"/>
        <v>0</v>
      </c>
      <c r="I104" s="20"/>
      <c r="K104" s="14"/>
      <c r="L104" s="14"/>
      <c r="M104" s="14"/>
      <c r="N104" s="14"/>
      <c r="O104" s="14"/>
      <c r="P104" s="15"/>
      <c r="Q104" s="14"/>
      <c r="R104" s="15"/>
      <c r="S104" s="15"/>
      <c r="T104" s="15"/>
      <c r="U104" s="15"/>
    </row>
    <row r="105" spans="1:21" ht="53.25" customHeight="1" x14ac:dyDescent="0.25">
      <c r="A105" s="3" t="s">
        <v>203</v>
      </c>
      <c r="B105" s="3" t="s">
        <v>204</v>
      </c>
      <c r="C105" s="3" t="s">
        <v>205</v>
      </c>
      <c r="D105" s="3" t="s">
        <v>206</v>
      </c>
      <c r="E105" s="4">
        <v>120</v>
      </c>
      <c r="F105" s="8">
        <v>16.989999999999998</v>
      </c>
      <c r="G105" s="8">
        <f t="shared" si="33"/>
        <v>2038.7999999999997</v>
      </c>
      <c r="I105" s="20"/>
      <c r="K105" s="14"/>
      <c r="L105" s="14"/>
      <c r="M105" s="14"/>
      <c r="N105" s="14"/>
      <c r="O105" s="14"/>
      <c r="P105" s="15"/>
      <c r="Q105" s="14"/>
      <c r="R105" s="15"/>
      <c r="S105" s="15"/>
      <c r="T105" s="15"/>
      <c r="U105" s="15"/>
    </row>
    <row r="106" spans="1:21" ht="53.25" customHeight="1" x14ac:dyDescent="0.25">
      <c r="A106" s="3" t="s">
        <v>203</v>
      </c>
      <c r="B106" s="3" t="s">
        <v>190</v>
      </c>
      <c r="C106" s="3" t="s">
        <v>205</v>
      </c>
      <c r="D106" s="3" t="s">
        <v>207</v>
      </c>
      <c r="E106" s="4">
        <v>141</v>
      </c>
      <c r="F106" s="8">
        <v>16.989999999999998</v>
      </c>
      <c r="G106" s="8">
        <f t="shared" si="33"/>
        <v>2395.5899999999997</v>
      </c>
      <c r="I106" s="20"/>
      <c r="K106" s="14"/>
      <c r="L106" s="14"/>
      <c r="M106" s="14"/>
      <c r="N106" s="14"/>
      <c r="O106" s="14"/>
      <c r="P106" s="15"/>
      <c r="Q106" s="14"/>
      <c r="R106" s="15"/>
      <c r="S106" s="15"/>
      <c r="T106" s="15"/>
      <c r="U106" s="15"/>
    </row>
    <row r="107" spans="1:21" ht="53.25" customHeight="1" x14ac:dyDescent="0.25">
      <c r="A107" s="3" t="s">
        <v>203</v>
      </c>
      <c r="B107" s="3" t="s">
        <v>204</v>
      </c>
      <c r="C107" s="3" t="s">
        <v>208</v>
      </c>
      <c r="D107" s="3" t="s">
        <v>209</v>
      </c>
      <c r="E107" s="4">
        <v>40</v>
      </c>
      <c r="F107" s="8">
        <v>17.989999999999998</v>
      </c>
      <c r="G107" s="8">
        <f t="shared" si="33"/>
        <v>719.59999999999991</v>
      </c>
      <c r="I107" s="20"/>
      <c r="K107" s="14"/>
      <c r="L107" s="14"/>
      <c r="M107" s="14"/>
      <c r="N107" s="14"/>
      <c r="O107" s="14"/>
      <c r="P107" s="15"/>
      <c r="Q107" s="14"/>
      <c r="R107" s="15"/>
      <c r="S107" s="15"/>
      <c r="T107" s="15"/>
      <c r="U107" s="15"/>
    </row>
    <row r="108" spans="1:21" ht="53.25" customHeight="1" x14ac:dyDescent="0.25">
      <c r="A108" s="3" t="s">
        <v>203</v>
      </c>
      <c r="B108" s="3" t="s">
        <v>190</v>
      </c>
      <c r="C108" s="3" t="s">
        <v>208</v>
      </c>
      <c r="D108" s="3" t="s">
        <v>210</v>
      </c>
      <c r="E108" s="4">
        <v>64</v>
      </c>
      <c r="F108" s="8">
        <v>17.989999999999998</v>
      </c>
      <c r="G108" s="8">
        <f t="shared" si="33"/>
        <v>1151.3599999999999</v>
      </c>
      <c r="I108" s="20"/>
      <c r="K108" s="14"/>
      <c r="L108" s="14"/>
      <c r="M108" s="14"/>
      <c r="N108" s="14"/>
      <c r="O108" s="14"/>
      <c r="P108" s="15"/>
      <c r="Q108" s="14"/>
      <c r="R108" s="15"/>
      <c r="S108" s="15"/>
      <c r="T108" s="15"/>
      <c r="U108" s="15"/>
    </row>
    <row r="109" spans="1:21" ht="53.25" customHeight="1" x14ac:dyDescent="0.25">
      <c r="A109" s="3" t="s">
        <v>203</v>
      </c>
      <c r="B109" s="3" t="s">
        <v>193</v>
      </c>
      <c r="C109" s="3" t="s">
        <v>208</v>
      </c>
      <c r="D109" s="3" t="s">
        <v>211</v>
      </c>
      <c r="E109" s="4">
        <v>51</v>
      </c>
      <c r="F109" s="8">
        <v>17.989999999999998</v>
      </c>
      <c r="G109" s="8">
        <f t="shared" si="33"/>
        <v>917.4899999999999</v>
      </c>
      <c r="I109" s="20"/>
      <c r="K109" s="14"/>
      <c r="L109" s="14"/>
      <c r="M109" s="14"/>
      <c r="N109" s="14"/>
      <c r="O109" s="14"/>
      <c r="P109" s="15"/>
      <c r="Q109" s="14"/>
      <c r="R109" s="15"/>
      <c r="S109" s="15"/>
      <c r="T109" s="15"/>
      <c r="U109" s="15"/>
    </row>
    <row r="110" spans="1:21" ht="53.25" customHeight="1" x14ac:dyDescent="0.25">
      <c r="A110" s="3"/>
      <c r="B110" s="3"/>
      <c r="C110" s="3"/>
      <c r="D110" s="3"/>
      <c r="E110" s="4"/>
      <c r="F110" s="8"/>
      <c r="G110" s="8">
        <f t="shared" si="33"/>
        <v>0</v>
      </c>
      <c r="I110" s="20"/>
      <c r="K110" s="14"/>
      <c r="L110" s="14"/>
      <c r="M110" s="14"/>
      <c r="N110" s="14"/>
      <c r="O110" s="14"/>
      <c r="P110" s="15"/>
      <c r="Q110" s="14"/>
      <c r="R110" s="15"/>
      <c r="S110" s="15"/>
      <c r="T110" s="15"/>
      <c r="U110" s="15"/>
    </row>
    <row r="111" spans="1:21" ht="149.1" customHeight="1" x14ac:dyDescent="0.25">
      <c r="A111" s="3" t="s">
        <v>212</v>
      </c>
      <c r="B111" s="3" t="s">
        <v>112</v>
      </c>
      <c r="C111" s="3" t="s">
        <v>213</v>
      </c>
      <c r="D111" s="3" t="s">
        <v>214</v>
      </c>
      <c r="E111" s="4">
        <v>238</v>
      </c>
      <c r="F111" s="8">
        <v>15.99</v>
      </c>
      <c r="G111" s="8">
        <f t="shared" si="33"/>
        <v>3805.62</v>
      </c>
      <c r="I111" s="20"/>
      <c r="K111" s="14"/>
      <c r="L111" s="14"/>
      <c r="M111" s="14"/>
      <c r="N111" s="14"/>
      <c r="O111" s="14"/>
      <c r="P111" s="15"/>
      <c r="Q111" s="14"/>
      <c r="R111" s="15"/>
      <c r="S111" s="15"/>
      <c r="T111" s="15"/>
      <c r="U111" s="15"/>
    </row>
    <row r="112" spans="1:21" ht="49.35" customHeight="1" x14ac:dyDescent="0.25">
      <c r="E112" s="25">
        <f>SUM(E3:E111)</f>
        <v>71436</v>
      </c>
      <c r="G112" s="5">
        <f>SUM(G1:G111)</f>
        <v>632328.93000000017</v>
      </c>
    </row>
  </sheetData>
  <sheetProtection formatCells="0"/>
  <autoFilter ref="A2:F2"/>
  <dataValidations count="1">
    <dataValidation allowBlank="1" sqref="K2:U2"/>
  </dataValidations>
  <printOptions horizontalCentered="1"/>
  <pageMargins left="0.75000000000000011" right="0.75000000000000011" top="0.6100000000000001" bottom="0.6100000000000001" header="0.5" footer="0.5"/>
  <pageSetup paperSize="9" orientation="portrait" horizontalDpi="4294967292" verticalDpi="4294967292" r:id="rId1"/>
  <headerFooter>
    <oddFooter>&amp;L&amp;"Calibri,Regular"&amp;K000000Long Paws Pet Supplies&amp;R&amp;"Calibri,Regular"&amp;K000000Stock Report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Surplus Stock</vt:lpstr>
      <vt:lpstr>'Surplus Stock'!Print_Area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2024-02-06T10:30:25Z</dcterms:created>
  <dcterms:modified xsi:type="dcterms:W3CDTF">2024-02-10T08:21:24Z</dcterms:modified>
</cp:coreProperties>
</file>